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029"/>
  <workbookPr defaultThemeVersion="124226"/>
  <mc:AlternateContent xmlns:mc="http://schemas.openxmlformats.org/markup-compatibility/2006">
    <mc:Choice Requires="x15">
      <x15ac:absPath xmlns:x15ac="http://schemas.microsoft.com/office/spreadsheetml/2010/11/ac" url="J:\_Consolidation team\Quarter Statements 2023\Q4\4. FS Web\"/>
    </mc:Choice>
  </mc:AlternateContent>
  <xr:revisionPtr revIDLastSave="0" documentId="8_{33A49F5E-B9C7-4F6F-8E5D-F29B3B741420}" xr6:coauthVersionLast="47" xr6:coauthVersionMax="47" xr10:uidLastSave="{00000000-0000-0000-0000-000000000000}"/>
  <bookViews>
    <workbookView xWindow="-120" yWindow="-120" windowWidth="29040" windowHeight="15840" tabRatio="847" xr2:uid="{00000000-000D-0000-FFFF-FFFF00000000}"/>
  </bookViews>
  <sheets>
    <sheet name="Données trimestrielles" sheetId="8" r:id="rId1"/>
    <sheet name="Rétrospective P&amp;L" sheetId="9" r:id="rId2"/>
    <sheet name="Rétrospective BS" sheetId="10" r:id="rId3"/>
    <sheet name="Résultat" sheetId="2" r:id="rId4"/>
    <sheet name="Résultat global" sheetId="3" r:id="rId5"/>
    <sheet name="Bilan" sheetId="4" r:id="rId6"/>
    <sheet name="Variations capitaux propres" sheetId="7" r:id="rId7"/>
    <sheet name="Flux de trésorerie" sheetId="1" r:id="rId8"/>
  </sheets>
  <definedNames>
    <definedName name="_Fill" localSheetId="2" hidden="1">#REF!</definedName>
    <definedName name="_Fill" hidden="1">#REF!</definedName>
    <definedName name="_Key1" localSheetId="2" hidden="1">#REF!</definedName>
    <definedName name="_Key1" hidden="1">#REF!</definedName>
    <definedName name="_Order1" hidden="1">255</definedName>
    <definedName name="_Sort" localSheetId="2" hidden="1">#REF!</definedName>
    <definedName name="_Sort" hidden="1">#REF!</definedName>
    <definedName name="BAG_BC" localSheetId="0" hidden="1">#N/A</definedName>
    <definedName name="BAG_BC" localSheetId="1" hidden="1">#N/A</definedName>
    <definedName name="BAG_BC" hidden="1">#N/A</definedName>
    <definedName name="e" localSheetId="0" hidden="1">#N/A</definedName>
    <definedName name="e" localSheetId="1" hidden="1">#N/A</definedName>
    <definedName name="e" hidden="1">#N/A</definedName>
    <definedName name="mol" localSheetId="0" hidden="1">Main.SAPF4Help()</definedName>
    <definedName name="mol" localSheetId="2" hidden="1">Main.SAPF4Help()</definedName>
    <definedName name="mol" localSheetId="1" hidden="1">Main.SAPF4Help()</definedName>
    <definedName name="mol" localSheetId="6" hidden="1">Main.SAPF4Help()</definedName>
    <definedName name="mol" hidden="1">Main.SAPF4Help()</definedName>
    <definedName name="_xlnm.Print_Area" localSheetId="5">Bilan!$A$1:$G$42</definedName>
    <definedName name="_xlnm.Print_Area" localSheetId="0">'Données trimestrielles'!$A$1:$V$27</definedName>
    <definedName name="_xlnm.Print_Area" localSheetId="7">'Flux de trésorerie'!$A$1:$G$58</definedName>
    <definedName name="_xlnm.Print_Area" localSheetId="3">Résultat!$A$1:$G$38</definedName>
    <definedName name="_xlnm.Print_Area" localSheetId="4">'Résultat global'!$A$1:$G$34</definedName>
    <definedName name="_xlnm.Print_Area" localSheetId="2">'Rétrospective BS'!$A$1:$L$46</definedName>
    <definedName name="_xlnm.Print_Area" localSheetId="1">'Rétrospective P&amp;L'!$A$1:$O$55</definedName>
    <definedName name="_xlnm.Print_Area" localSheetId="6">'Variations capitaux propres'!$A$1:$V$35</definedName>
    <definedName name="_xlnm.Print_Area">#REF!</definedName>
    <definedName name="SAPFuncF4Help" localSheetId="0" hidden="1">Main.SAPF4Help()</definedName>
    <definedName name="SAPFuncF4Help" localSheetId="2" hidden="1">Main.SAPF4Help()</definedName>
    <definedName name="SAPFuncF4Help" localSheetId="1" hidden="1">Main.SAPF4Help()</definedName>
    <definedName name="SAPFuncF4Help" localSheetId="6" hidden="1">Main.SAPF4Help()</definedName>
    <definedName name="SAPFuncF4Help" hidden="1">Main.SAPF4Help()</definedName>
    <definedName name="SC_Currency">OFFSET(#REF!,0,0,COUNTA(#REF!),1)</definedName>
    <definedName name="SC_CurrentPeriod">#REF!</definedName>
    <definedName name="SC_CustomView">OFFSET(#REF!,0,0,COUNTA(#REF!),1)</definedName>
    <definedName name="SC_Database">OFFSET(#REF!,0,0,COUNTA(#REF!),1)</definedName>
    <definedName name="SC_Fiscal_Yr">OFFSET(#REF!,0,0,COUNTA(#REF!),1)</definedName>
    <definedName name="SC_Groups">OFFSET(#REF!,0,0,COUNTA(#REF!),1)</definedName>
    <definedName name="SC_ShtDescription">OFFSET(#REF!,0,0,COUNTA(#REF!),1)</definedName>
    <definedName name="SC_ShtList">OFFSET(#REF!,0,0,COUNTA(#REF!),83)</definedName>
    <definedName name="SC_ShtNames">OFFSET(#REF!,0,0,COUNTA(#REF!),1)</definedName>
    <definedName name="SC_ShtOrder">OFFSET(#REF!,0,0,COUNTA(#REF!),1)</definedName>
    <definedName name="SC_Version">OFFSET(#REF!,0,0,COUNTA(#REF!),1)</definedName>
    <definedName name="SV_OKERROR">#REF!</definedName>
    <definedName name="SW_ShtList1">OFFSET(#REF!,0,0,COUNTA(#REF!),1)</definedName>
    <definedName name="SW_ShtList2">OFFSET(#REF!,0,0,COUNTA(#REF!),1)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0" i="9" l="1"/>
  <c r="D12" i="9" l="1"/>
  <c r="C10" i="9"/>
  <c r="C12" i="9" s="1"/>
  <c r="E12" i="9"/>
  <c r="U30" i="7"/>
  <c r="C14" i="9" l="1"/>
  <c r="M10" i="9"/>
  <c r="M12" i="9" s="1"/>
  <c r="M14" i="9" s="1"/>
  <c r="J10" i="9"/>
  <c r="J12" i="9" s="1"/>
  <c r="J14" i="9" s="1"/>
  <c r="G10" i="9"/>
  <c r="G12" i="9" s="1"/>
  <c r="G14" i="9" s="1"/>
  <c r="E14" i="9"/>
  <c r="D38" i="1"/>
  <c r="D40" i="1" s="1"/>
  <c r="D29" i="1"/>
  <c r="D18" i="1"/>
  <c r="D35" i="4"/>
  <c r="D28" i="4"/>
  <c r="D20" i="4"/>
  <c r="D14" i="4"/>
  <c r="D29" i="3"/>
  <c r="D14" i="3"/>
  <c r="D24" i="3" s="1"/>
  <c r="D10" i="2"/>
  <c r="D17" i="2" s="1"/>
  <c r="D20" i="2" s="1"/>
  <c r="D22" i="2" s="1"/>
  <c r="D24" i="2" s="1"/>
  <c r="C44" i="10"/>
  <c r="C39" i="10"/>
  <c r="C32" i="10"/>
  <c r="C14" i="10"/>
  <c r="K44" i="10"/>
  <c r="I44" i="10"/>
  <c r="G44" i="10"/>
  <c r="E44" i="10"/>
  <c r="K39" i="10"/>
  <c r="I39" i="10"/>
  <c r="G39" i="10"/>
  <c r="E39" i="10"/>
  <c r="K32" i="10"/>
  <c r="I32" i="10"/>
  <c r="G32" i="10"/>
  <c r="E32" i="10"/>
  <c r="K22" i="10"/>
  <c r="I22" i="10"/>
  <c r="G22" i="10"/>
  <c r="K14" i="10"/>
  <c r="I14" i="10"/>
  <c r="G14" i="10"/>
  <c r="E14" i="10"/>
  <c r="E23" i="10" s="1"/>
  <c r="E15" i="8"/>
  <c r="E17" i="8" s="1"/>
  <c r="C15" i="8"/>
  <c r="C17" i="8" s="1"/>
  <c r="G40" i="10" l="1"/>
  <c r="G45" i="10" s="1"/>
  <c r="I40" i="10"/>
  <c r="I45" i="10" s="1"/>
  <c r="I23" i="10"/>
  <c r="E40" i="10"/>
  <c r="E45" i="10" s="1"/>
  <c r="D36" i="4"/>
  <c r="D39" i="4" s="1"/>
  <c r="D21" i="4"/>
  <c r="D25" i="3"/>
  <c r="K23" i="10"/>
  <c r="K40" i="10"/>
  <c r="K45" i="10" s="1"/>
  <c r="D42" i="1"/>
  <c r="D44" i="1" s="1"/>
  <c r="D20" i="1"/>
  <c r="C40" i="10"/>
  <c r="C45" i="10" s="1"/>
  <c r="K15" i="8" l="1"/>
  <c r="K17" i="8" s="1"/>
  <c r="I15" i="8"/>
  <c r="I17" i="8" s="1"/>
  <c r="G15" i="8"/>
  <c r="G17" i="8" s="1"/>
  <c r="F38" i="1"/>
  <c r="F40" i="1" s="1"/>
  <c r="F27" i="1"/>
  <c r="F29" i="1" s="1"/>
  <c r="F18" i="1"/>
  <c r="F35" i="4"/>
  <c r="F28" i="4"/>
  <c r="F20" i="4"/>
  <c r="F14" i="4"/>
  <c r="F29" i="3"/>
  <c r="F14" i="3"/>
  <c r="F24" i="3" s="1"/>
  <c r="F10" i="2"/>
  <c r="F17" i="2" s="1"/>
  <c r="F20" i="2" s="1"/>
  <c r="F22" i="2" s="1"/>
  <c r="F24" i="2" s="1"/>
  <c r="U15" i="8"/>
  <c r="U17" i="8" s="1"/>
  <c r="S15" i="8"/>
  <c r="S17" i="8" s="1"/>
  <c r="Q15" i="8"/>
  <c r="Q17" i="8" s="1"/>
  <c r="O15" i="8"/>
  <c r="O17" i="8" s="1"/>
  <c r="M15" i="8"/>
  <c r="M17" i="8" s="1"/>
  <c r="U29" i="7"/>
  <c r="U27" i="7"/>
  <c r="U28" i="7"/>
  <c r="U26" i="7"/>
  <c r="U25" i="7"/>
  <c r="U24" i="7"/>
  <c r="U22" i="7"/>
  <c r="U21" i="7"/>
  <c r="S23" i="7"/>
  <c r="Q23" i="7"/>
  <c r="O23" i="7"/>
  <c r="K23" i="7"/>
  <c r="C23" i="7"/>
  <c r="U18" i="7"/>
  <c r="U16" i="7"/>
  <c r="U15" i="7"/>
  <c r="U14" i="7"/>
  <c r="U13" i="7"/>
  <c r="U17" i="7"/>
  <c r="F21" i="4" l="1"/>
  <c r="F25" i="3"/>
  <c r="F36" i="4"/>
  <c r="F39" i="4" s="1"/>
  <c r="U23" i="7"/>
  <c r="F42" i="1"/>
  <c r="F44" i="1" s="1"/>
  <c r="F20" i="1"/>
  <c r="U11" i="7"/>
  <c r="U10" i="7"/>
  <c r="U8" i="7"/>
  <c r="Q12" i="7"/>
  <c r="Q19" i="7" s="1"/>
  <c r="Q31" i="7" s="1"/>
  <c r="O12" i="7"/>
  <c r="O19" i="7" s="1"/>
  <c r="O31" i="7" s="1"/>
  <c r="M12" i="7"/>
  <c r="M19" i="7" s="1"/>
  <c r="K12" i="7"/>
  <c r="K19" i="7" s="1"/>
  <c r="K31" i="7" s="1"/>
  <c r="I12" i="7"/>
  <c r="I19" i="7" s="1"/>
  <c r="U12" i="7" l="1"/>
  <c r="U19" i="7" s="1"/>
  <c r="U31" i="7" s="1"/>
  <c r="I23" i="7" l="1"/>
  <c r="I31" i="7" s="1"/>
  <c r="S12" i="7"/>
  <c r="S19" i="7" s="1"/>
  <c r="S31" i="7" s="1"/>
  <c r="M23" i="7" l="1"/>
  <c r="M31" i="7" s="1"/>
  <c r="G23" i="7"/>
  <c r="E23" i="7"/>
  <c r="G12" i="7"/>
  <c r="G19" i="7" s="1"/>
  <c r="E12" i="7"/>
  <c r="E19" i="7" s="1"/>
  <c r="C12" i="7"/>
  <c r="E31" i="7" l="1"/>
  <c r="G31" i="7"/>
  <c r="C19" i="7"/>
  <c r="C31" i="7" s="1"/>
</calcChain>
</file>

<file path=xl/sharedStrings.xml><?xml version="1.0" encoding="utf-8"?>
<sst xmlns="http://schemas.openxmlformats.org/spreadsheetml/2006/main" count="845" uniqueCount="333">
  <si>
    <t>BOMBARDIER INC.</t>
  </si>
  <si>
    <t>Notes</t>
  </si>
  <si>
    <t>Provisions</t>
  </si>
  <si>
    <t>Total</t>
  </si>
  <si>
    <t>(1)</t>
  </si>
  <si>
    <t>(3)</t>
  </si>
  <si>
    <t>Goodwill</t>
  </si>
  <si>
    <t>(en millions de dollars américains, sauf les montants par action)</t>
  </si>
  <si>
    <t>Exercices</t>
  </si>
  <si>
    <t>Quatrième trimestre</t>
  </si>
  <si>
    <t>Troisième trimestre</t>
  </si>
  <si>
    <t>Deuxième trimestre</t>
  </si>
  <si>
    <t>Premier trimestre</t>
  </si>
  <si>
    <t>Revenus</t>
  </si>
  <si>
    <t>RAII</t>
  </si>
  <si>
    <r>
      <t>Charge de financement</t>
    </r>
    <r>
      <rPr>
        <vertAlign val="superscript"/>
        <sz val="9"/>
        <rFont val="Arial"/>
        <family val="2"/>
      </rPr>
      <t>(1)</t>
    </r>
  </si>
  <si>
    <r>
      <t>Revenus de financement</t>
    </r>
    <r>
      <rPr>
        <vertAlign val="superscript"/>
        <sz val="9"/>
        <rFont val="Arial"/>
        <family val="2"/>
      </rPr>
      <t>(1)</t>
    </r>
  </si>
  <si>
    <t>RAI</t>
  </si>
  <si>
    <t>Impôts sur le résultat</t>
  </si>
  <si>
    <t>Résultat net des activités poursuivies</t>
  </si>
  <si>
    <t>Résultat net</t>
  </si>
  <si>
    <t>Attribuable aux</t>
  </si>
  <si>
    <t>Participations ne donnant pas le contrôle</t>
  </si>
  <si>
    <t>Haut</t>
  </si>
  <si>
    <t>Bas</t>
  </si>
  <si>
    <t>$</t>
  </si>
  <si>
    <t>Pour les exercices clos les 31 décembre</t>
  </si>
  <si>
    <t>Charges de financement</t>
  </si>
  <si>
    <t>Revenus de financement</t>
  </si>
  <si>
    <t>Information générale</t>
  </si>
  <si>
    <t>Revenus à l'exportation provenant du Canada</t>
  </si>
  <si>
    <t>Classe A</t>
  </si>
  <si>
    <t>Dividende par action privilégiée (en dollars canadiens)</t>
  </si>
  <si>
    <t>Fourchette du cours de l'action (en dollars canadiens)</t>
  </si>
  <si>
    <t>Aux 31 décembre</t>
  </si>
  <si>
    <t>RÉTROSPECTIVE FINANCIÈRE</t>
  </si>
  <si>
    <t>(en millions de dollars américains, sauf les montants par action et le nombre d'actions ordinaires)</t>
  </si>
  <si>
    <t>RÉTROSPECTIVE FINANCIÈRE (SUITE)</t>
  </si>
  <si>
    <t>ÉTATS DE LA SITUATION FINANCIÈRE CONSOLIDÉS</t>
  </si>
  <si>
    <t>Actifs</t>
  </si>
  <si>
    <t>Trésorerie et équivalents de trésorerie</t>
  </si>
  <si>
    <t>Créances clients et autres débiteurs</t>
  </si>
  <si>
    <t>Actifs sur contrat</t>
  </si>
  <si>
    <t>Stocks</t>
  </si>
  <si>
    <t>Autres actifs financiers</t>
  </si>
  <si>
    <t>Autres actifs</t>
  </si>
  <si>
    <t>Actifs courants</t>
  </si>
  <si>
    <t>Immobilisations corporelles</t>
  </si>
  <si>
    <t>Outillage des programmes aéronautiques</t>
  </si>
  <si>
    <t>Impôts sur le résultat différés</t>
  </si>
  <si>
    <t>Actifs non courants</t>
  </si>
  <si>
    <t>Passifs</t>
  </si>
  <si>
    <t>Fournisseurs et autres créditeurs</t>
  </si>
  <si>
    <t>Passifs sur contrat</t>
  </si>
  <si>
    <t>Tranche courante de la dette à long terme</t>
  </si>
  <si>
    <t>Passifs courants</t>
  </si>
  <si>
    <t>Dette à long terme</t>
  </si>
  <si>
    <t>Avantages de retraite</t>
  </si>
  <si>
    <t>Passifs non courants</t>
  </si>
  <si>
    <t>Capitaux propres (déficit)</t>
  </si>
  <si>
    <t>(2)</t>
  </si>
  <si>
    <t>Attribuables aux détenteurs d'instruments de capitaux propres de Bombardier Inc.</t>
  </si>
  <si>
    <t>ÉTATS DU RÉSULTAT CONSOLIDÉS</t>
  </si>
  <si>
    <t>Coût des ventes</t>
  </si>
  <si>
    <t>Marge brute</t>
  </si>
  <si>
    <t xml:space="preserve">Charges de vente et d'administration </t>
  </si>
  <si>
    <t>R et D</t>
  </si>
  <si>
    <t>Résultat net lié aux activités poursuivies</t>
  </si>
  <si>
    <t>Activités poursuivies</t>
  </si>
  <si>
    <t>Total de base</t>
  </si>
  <si>
    <t xml:space="preserve">Total dilué </t>
  </si>
  <si>
    <t>Les notes font partie intégrante de ces états financiers consolidés.</t>
  </si>
  <si>
    <t>AERG</t>
  </si>
  <si>
    <t xml:space="preserve">Éléments qui peuvent être reclassés en résultat net </t>
  </si>
  <si>
    <t>Variation nette liée aux couvertures de flux de trésorerie</t>
  </si>
  <si>
    <t>Actifs financiers à la juste valeur par le biais des AERG</t>
  </si>
  <si>
    <t>Éléments jamais reclassés en résultat net</t>
  </si>
  <si>
    <t>Total des AERG</t>
  </si>
  <si>
    <t>Total du résultat global</t>
  </si>
  <si>
    <t>ÉTATS DU RÉSULTAT GLOBAL CONSOLIDÉS</t>
  </si>
  <si>
    <t>(en millions de dollars américains)</t>
  </si>
  <si>
    <t>Actifs détenus en vue de la vente</t>
  </si>
  <si>
    <t>Autres passifs financiers</t>
  </si>
  <si>
    <t>Autres passifs</t>
  </si>
  <si>
    <t>Aux</t>
  </si>
  <si>
    <t>31 décembre</t>
  </si>
  <si>
    <t>Engagements et éventualités</t>
  </si>
  <si>
    <t>ÉTATS DES VARIATIONS DES CAPITAUX PROPRES CONSOLIDÉS</t>
  </si>
  <si>
    <t>Pour les exercices clos les</t>
  </si>
  <si>
    <t>Capital social</t>
  </si>
  <si>
    <t>Cumul des AERG</t>
  </si>
  <si>
    <t>Actions privilégiées</t>
  </si>
  <si>
    <t>Surplus d'apport</t>
  </si>
  <si>
    <t>Juste valeur par le biais des AERG</t>
  </si>
  <si>
    <t>Couverture de flux de trésorerie</t>
  </si>
  <si>
    <t>ECC</t>
  </si>
  <si>
    <t xml:space="preserve"> Total du résultat global</t>
  </si>
  <si>
    <t>ÉTATS DES FLUX DE TRÉSORERIE CONSOLIDÉS</t>
  </si>
  <si>
    <t>Activités opérationnelles</t>
  </si>
  <si>
    <t>Éléments sans effet de trésorerie</t>
  </si>
  <si>
    <t>Impôts sur le résultat différés (recouvrement)</t>
  </si>
  <si>
    <t xml:space="preserve">Charge à base d'actions </t>
  </si>
  <si>
    <t>Variation nette des soldes hors caisse</t>
  </si>
  <si>
    <t>Activités d'investissement</t>
  </si>
  <si>
    <t>Additions aux immobilisations corporelles et incorporelles</t>
  </si>
  <si>
    <t>Produit de la cession d'immobilisations corporelles et incorporelles</t>
  </si>
  <si>
    <t>Additions à l’encaisse affectée</t>
  </si>
  <si>
    <t>Autres</t>
  </si>
  <si>
    <t>Activités de financement</t>
  </si>
  <si>
    <t>Produit net de l’émission de dette à long terme</t>
  </si>
  <si>
    <t>Remboursements de dette à long terme</t>
  </si>
  <si>
    <t>Dividendes versés – actions privilégiées</t>
  </si>
  <si>
    <t>Émission d'actions classe B</t>
  </si>
  <si>
    <t>Achat d’actions classe B détenues en fiducie dans le cadre des régimes d’UAR et d’UAI</t>
  </si>
  <si>
    <t xml:space="preserve">Incidence des fluctuations de taux de change sur la trésorerie et les équivalents de trésorerie	</t>
  </si>
  <si>
    <t>Trésorerie versée pour</t>
  </si>
  <si>
    <t>Intérêts</t>
  </si>
  <si>
    <t>Trésorerie reçue pour</t>
  </si>
  <si>
    <r>
      <t>Activités abandonnées</t>
    </r>
    <r>
      <rPr>
        <vertAlign val="superscript"/>
        <sz val="8"/>
        <color rgb="FF000000"/>
        <rFont val="Arial"/>
        <family val="2"/>
      </rPr>
      <t>(3)</t>
    </r>
  </si>
  <si>
    <t>31 Décembre</t>
  </si>
  <si>
    <t>Rachat d'actions classe B</t>
  </si>
  <si>
    <r>
      <t>Résultat net des activités abandonnées</t>
    </r>
    <r>
      <rPr>
        <vertAlign val="superscript"/>
        <sz val="9"/>
        <color rgb="FF000000"/>
        <rFont val="Arial"/>
        <family val="2"/>
      </rPr>
      <t>(1)</t>
    </r>
  </si>
  <si>
    <r>
      <t>Amortissement</t>
    </r>
    <r>
      <rPr>
        <vertAlign val="superscript"/>
        <sz val="9"/>
        <color rgb="FF000000"/>
        <rFont val="Arial"/>
        <family val="2"/>
      </rPr>
      <t>(2)</t>
    </r>
    <r>
      <rPr>
        <sz val="9"/>
        <color rgb="FF000000"/>
        <rFont val="Arial"/>
        <family val="2"/>
      </rPr>
      <t xml:space="preserve"> </t>
    </r>
  </si>
  <si>
    <r>
      <t>Paiement d'obligations locatives</t>
    </r>
    <r>
      <rPr>
        <vertAlign val="superscript"/>
        <sz val="9"/>
        <color rgb="FF000000"/>
        <rFont val="Arial"/>
        <family val="2"/>
      </rPr>
      <t>(3)</t>
    </r>
  </si>
  <si>
    <t>Trésorerie et équivalents de trésorerie à la fin de l'exercice</t>
  </si>
  <si>
    <t>Détenteurs d'instruments de capitaux propres de Bombardier Inc.</t>
  </si>
  <si>
    <t>Les montants présentés sur une base annuelle peuvent ne pas correspondre à la somme des montants des quatre trimestres, étant donné que certains reclassements des charges de financement aux revenus de financement trimestriels, et inversement, ont été effectués sur une base cumulative.</t>
  </si>
  <si>
    <t>Instruments de capitaux propres à la juste valeur par le biais des AERG</t>
  </si>
  <si>
    <t>Pertes (gains) sur remboursement de dette à long terme</t>
  </si>
  <si>
    <t>Transport a été classé à titre d’activités abandonnées au 31 décembre 2020. Par conséquent, les résultats opérationnels des périodes correspondantes ont été retraités. Le 29 janvier 2021, la Société a clôturé la vente du secteur Transport à Alstom.</t>
  </si>
  <si>
    <r>
      <t>Reclassement en résultat ou dans l'actif non financier connexe</t>
    </r>
    <r>
      <rPr>
        <vertAlign val="superscript"/>
        <sz val="9"/>
        <color rgb="FF000000"/>
        <rFont val="Arial"/>
        <family val="2"/>
      </rPr>
      <t>(1)(2)</t>
    </r>
  </si>
  <si>
    <t>Placements nets dans les établissements à l'étranger</t>
  </si>
  <si>
    <t>Réévaluation des régimes à prestations définies</t>
  </si>
  <si>
    <t>Série 2</t>
  </si>
  <si>
    <t>Série 3</t>
  </si>
  <si>
    <t>Série 4</t>
  </si>
  <si>
    <t>Pertes (gains) sur cessions d'immobilisations corporelles et incorporelles</t>
  </si>
  <si>
    <t>Flux de trésorerie liés aux activités opérationnelles – total</t>
  </si>
  <si>
    <r>
      <t>Flux de trésorerie liés aux activités opérationnelles – activités abandonnées</t>
    </r>
    <r>
      <rPr>
        <vertAlign val="superscript"/>
        <sz val="9"/>
        <color rgb="FF000000"/>
        <rFont val="Arial"/>
        <family val="2"/>
      </rPr>
      <t>(1)</t>
    </r>
  </si>
  <si>
    <t>Flux de trésorerie liés aux activités opérationnelles – activités poursuivies</t>
  </si>
  <si>
    <t>Flux de trésorerie liés aux activités d'investissement – total</t>
  </si>
  <si>
    <r>
      <t>Flux de trésorerie liés aux activités d'investissement – activités abandonnées</t>
    </r>
    <r>
      <rPr>
        <vertAlign val="superscript"/>
        <sz val="9"/>
        <color rgb="FF000000"/>
        <rFont val="Arial"/>
        <family val="2"/>
      </rPr>
      <t>(1)</t>
    </r>
  </si>
  <si>
    <t>Flux de trésorerie liés aux activités d'investissement – activités poursuivies</t>
  </si>
  <si>
    <t>Flux de trésorerie liés aux activités de financement – total</t>
  </si>
  <si>
    <t>Flux de trésorerie liés aux activités de financement – activités poursuivies</t>
  </si>
  <si>
    <r>
      <t>Flux de trésorerie liés aux activités de financement – activités abandonnées</t>
    </r>
    <r>
      <rPr>
        <vertAlign val="superscript"/>
        <sz val="9"/>
        <color rgb="FF000000"/>
        <rFont val="Arial"/>
        <family val="2"/>
      </rPr>
      <t>(1)</t>
    </r>
  </si>
  <si>
    <t>(4)</t>
  </si>
  <si>
    <t>(5)</t>
  </si>
  <si>
    <t>Impôts sur le résultat (recouvrement)</t>
  </si>
  <si>
    <t>Résultats non distribués (déficit)</t>
  </si>
  <si>
    <t>Autres 
résultats
non
distribués (déficit)</t>
  </si>
  <si>
    <t xml:space="preserve">
Gains (pertes) de réévaluation</t>
  </si>
  <si>
    <r>
      <t>Résultat net des activités abandonnées</t>
    </r>
    <r>
      <rPr>
        <vertAlign val="superscript"/>
        <sz val="9"/>
        <rFont val="Arial"/>
        <family val="2"/>
      </rPr>
      <t>(1)</t>
    </r>
  </si>
  <si>
    <t>Activités poursuivies – de base</t>
  </si>
  <si>
    <t>Activités poursuivies – dilué</t>
  </si>
  <si>
    <r>
      <t>Additions nettes aux immobilisations corporelles et incorporelles</t>
    </r>
    <r>
      <rPr>
        <vertAlign val="superscript"/>
        <sz val="9"/>
        <rFont val="Arial"/>
        <family val="2"/>
      </rPr>
      <t>(6)</t>
    </r>
  </si>
  <si>
    <t>Dividende par action ordinaire (en dollars canadiens)</t>
  </si>
  <si>
    <t>Fourchette du cours des actions classe B à droits de vote limités (en dollars canadiens)</t>
  </si>
  <si>
    <t>Les montants présentés sur une base annuelle peuvent ne pas correspondre à la somme des montants des quatre trimestres, étant donné que certains rachats d’actions et certaines actions potentielles dilutives, sur une base trimestrielle, peuvent ne pas s’appliquer sur une base annuelle.</t>
  </si>
  <si>
    <r>
      <t xml:space="preserve"> Au 1</t>
    </r>
    <r>
      <rPr>
        <vertAlign val="superscript"/>
        <sz val="9"/>
        <color rgb="FF000000"/>
        <rFont val="Arial"/>
        <family val="2"/>
      </rPr>
      <t xml:space="preserve">er </t>
    </r>
    <r>
      <rPr>
        <sz val="9"/>
        <color rgb="FF000000"/>
        <rFont val="Arial"/>
        <family val="2"/>
      </rPr>
      <t>janvier 2022</t>
    </r>
  </si>
  <si>
    <t xml:space="preserve"> Au 31 décembre 2023</t>
  </si>
  <si>
    <t xml:space="preserve"> Au 31 décembre 2022</t>
  </si>
  <si>
    <t>2023</t>
  </si>
  <si>
    <t>Gain net (Perte nette) sur instruments financiers dérivés</t>
  </si>
  <si>
    <t>Activités abandonnées</t>
  </si>
  <si>
    <t xml:space="preserve">Total </t>
  </si>
  <si>
    <r>
      <rPr>
        <b/>
        <sz val="9"/>
        <rFont val="Arial"/>
        <family val="2"/>
      </rPr>
      <t>RPA (en dollars)</t>
    </r>
    <r>
      <rPr>
        <b/>
        <vertAlign val="superscript"/>
        <sz val="9"/>
        <rFont val="Arial"/>
        <family val="2"/>
      </rPr>
      <t>(2)</t>
    </r>
  </si>
  <si>
    <t>4,81</t>
  </si>
  <si>
    <t>2,15</t>
  </si>
  <si>
    <t>0,03</t>
  </si>
  <si>
    <t>2,48</t>
  </si>
  <si>
    <t>2,11</t>
  </si>
  <si>
    <t>2,98</t>
  </si>
  <si>
    <t>4,70</t>
  </si>
  <si>
    <t>0,00</t>
  </si>
  <si>
    <t>3,10</t>
  </si>
  <si>
    <t>2,40</t>
  </si>
  <si>
    <t>0,20</t>
  </si>
  <si>
    <t>74,43</t>
  </si>
  <si>
    <t>39,87</t>
  </si>
  <si>
    <t>53,95</t>
  </si>
  <si>
    <t>68,79</t>
  </si>
  <si>
    <t>73,87</t>
  </si>
  <si>
    <t>35,09</t>
  </si>
  <si>
    <t>37,25</t>
  </si>
  <si>
    <t>44,44</t>
  </si>
  <si>
    <t>24,39</t>
  </si>
  <si>
    <t>18,67</t>
  </si>
  <si>
    <t>51,40</t>
  </si>
  <si>
    <t>55,50</t>
  </si>
  <si>
    <t>18,30</t>
  </si>
  <si>
    <r>
      <t>RAII ajusté</t>
    </r>
    <r>
      <rPr>
        <b/>
        <vertAlign val="superscript"/>
        <sz val="9"/>
        <rFont val="Arial"/>
        <family val="2"/>
      </rPr>
      <t>(2)(3)</t>
    </r>
  </si>
  <si>
    <r>
      <t>Activités abandonnées - De base</t>
    </r>
    <r>
      <rPr>
        <vertAlign val="superscript"/>
        <sz val="9"/>
        <rFont val="Arial"/>
        <family val="2"/>
      </rPr>
      <t>(1)</t>
    </r>
  </si>
  <si>
    <r>
      <t>Activités abandonnées - Dilué</t>
    </r>
    <r>
      <rPr>
        <vertAlign val="superscript"/>
        <sz val="9"/>
        <rFont val="Arial"/>
        <family val="2"/>
      </rPr>
      <t>(1)</t>
    </r>
  </si>
  <si>
    <t>Activités poursuivies – De base</t>
  </si>
  <si>
    <t>Activités poursuivies – Dilué</t>
  </si>
  <si>
    <t xml:space="preserve">Activités poursuivies –  De base </t>
  </si>
  <si>
    <t>Activités poursuivies –  Dilué</t>
  </si>
  <si>
    <t xml:space="preserve">Activités abandonnées –  De base </t>
  </si>
  <si>
    <t xml:space="preserve">Activités abandonnées –  Dilué </t>
  </si>
  <si>
    <t>RPA (en dollars)</t>
  </si>
  <si>
    <t>Amortissement</t>
  </si>
  <si>
    <t>Actions classe A</t>
  </si>
  <si>
    <t>Nombre d'actions ordinaires (en millions)</t>
  </si>
  <si>
    <t>Valeur comptable par action ordinaire (en dollars)</t>
  </si>
  <si>
    <t>Comprend Transport.</t>
  </si>
  <si>
    <t>D’après l’état des flux de trésorerie consolidé de nos états financiers consolidés.</t>
  </si>
  <si>
    <t>54,92</t>
  </si>
  <si>
    <t>53,41</t>
  </si>
  <si>
    <t>3,94</t>
  </si>
  <si>
    <t>0,77</t>
  </si>
  <si>
    <t>1,74</t>
  </si>
  <si>
    <t>1,03</t>
  </si>
  <si>
    <t>0,61</t>
  </si>
  <si>
    <t>0,72</t>
  </si>
  <si>
    <t>0,99</t>
  </si>
  <si>
    <t>1,15</t>
  </si>
  <si>
    <t>1,07</t>
  </si>
  <si>
    <t>1,56</t>
  </si>
  <si>
    <t>74,99</t>
  </si>
  <si>
    <t>56,03</t>
  </si>
  <si>
    <t>58,25</t>
  </si>
  <si>
    <t>40,44</t>
  </si>
  <si>
    <t>21,46</t>
  </si>
  <si>
    <t>39,25</t>
  </si>
  <si>
    <t>53,43</t>
  </si>
  <si>
    <t>52,92</t>
  </si>
  <si>
    <t>43,25</t>
  </si>
  <si>
    <t>49,25</t>
  </si>
  <si>
    <t>75,75</t>
  </si>
  <si>
    <t>38,25</t>
  </si>
  <si>
    <t>53,21</t>
  </si>
  <si>
    <t>52,27</t>
  </si>
  <si>
    <t>48,25</t>
  </si>
  <si>
    <t>(0,47)</t>
  </si>
  <si>
    <t>(0,46)</t>
  </si>
  <si>
    <t>(1,67)</t>
  </si>
  <si>
    <t>(0,21)</t>
  </si>
  <si>
    <t>(1,22)</t>
  </si>
  <si>
    <t>(3,09)</t>
  </si>
  <si>
    <t>46,00</t>
  </si>
  <si>
    <t>29,00</t>
  </si>
  <si>
    <t>(2,87)</t>
  </si>
  <si>
    <t>(3,67)</t>
  </si>
  <si>
    <t>(1,95)</t>
  </si>
  <si>
    <t>(16,37)</t>
  </si>
  <si>
    <t>(7,24)</t>
  </si>
  <si>
    <t>(11,79)</t>
  </si>
  <si>
    <t>(2,68)</t>
  </si>
  <si>
    <t>(4,47)</t>
  </si>
  <si>
    <t>(28,17)</t>
  </si>
  <si>
    <t>(87,14)</t>
  </si>
  <si>
    <t>(100,68)</t>
  </si>
  <si>
    <t>(36,09)</t>
  </si>
  <si>
    <t>(33,16)</t>
  </si>
  <si>
    <t>19,00</t>
  </si>
  <si>
    <t>1,00</t>
  </si>
  <si>
    <t>57,00</t>
  </si>
  <si>
    <t>11,50</t>
  </si>
  <si>
    <t>42,00</t>
  </si>
  <si>
    <t>50,50</t>
  </si>
  <si>
    <t>9,50</t>
  </si>
  <si>
    <t>20,50</t>
  </si>
  <si>
    <t>6,50</t>
  </si>
  <si>
    <t>12,00</t>
  </si>
  <si>
    <t>77,00</t>
  </si>
  <si>
    <t>48,50</t>
  </si>
  <si>
    <r>
      <t>Autres charges (revenus)</t>
    </r>
    <r>
      <rPr>
        <vertAlign val="superscript"/>
        <sz val="9"/>
        <color rgb="FF000000"/>
        <rFont val="Arial"/>
        <family val="2"/>
      </rPr>
      <t>(1)</t>
    </r>
  </si>
  <si>
    <r>
      <t>Charges de restructuration</t>
    </r>
    <r>
      <rPr>
        <vertAlign val="superscript"/>
        <sz val="9"/>
        <color rgb="FF000000"/>
        <rFont val="Arial"/>
        <family val="2"/>
      </rPr>
      <t>(1)(2)</t>
    </r>
  </si>
  <si>
    <r>
      <t>Gain lié à une cession d'activités</t>
    </r>
    <r>
      <rPr>
        <vertAlign val="superscript"/>
        <sz val="9"/>
        <color rgb="FF000000"/>
        <rFont val="Arial"/>
        <family val="2"/>
      </rPr>
      <t>(1)(3)</t>
    </r>
  </si>
  <si>
    <r>
      <t>Dépréciation et cessation d'un programme</t>
    </r>
    <r>
      <rPr>
        <vertAlign val="superscript"/>
        <sz val="9"/>
        <color rgb="FF000000"/>
        <rFont val="Arial"/>
        <family val="2"/>
      </rPr>
      <t>(1)(4)</t>
    </r>
  </si>
  <si>
    <r>
      <t>Résultat net lié aux activités abandonnées</t>
    </r>
    <r>
      <rPr>
        <vertAlign val="superscript"/>
        <sz val="9"/>
        <color rgb="FF000000"/>
        <rFont val="Arial"/>
        <family val="2"/>
      </rPr>
      <t>(5)</t>
    </r>
  </si>
  <si>
    <r>
      <t>Activités abandonnées – de base</t>
    </r>
    <r>
      <rPr>
        <vertAlign val="superscript"/>
        <sz val="9"/>
        <color rgb="FF000000"/>
        <rFont val="Arial"/>
        <family val="2"/>
      </rPr>
      <t>(5)</t>
    </r>
  </si>
  <si>
    <r>
      <t>Activités abandonnées – dilué</t>
    </r>
    <r>
      <rPr>
        <vertAlign val="superscript"/>
        <sz val="9"/>
        <color rgb="FF000000"/>
        <rFont val="Arial"/>
        <family val="2"/>
      </rPr>
      <t>(5)</t>
    </r>
  </si>
  <si>
    <t>Comprennent des indemnités de départ ou la reprise connexe de celles-ci et des pertes (gains) de compression, le cas échéant.</t>
  </si>
  <si>
    <t xml:space="preserve">Comprennent les variations des provisions pour cessions antérieures. </t>
  </si>
  <si>
    <t>Les activités abandonnées sont liées à la vente du secteur Transport. Les charges comptabilisées dans les activités abandonnées pour les exercices 2023 et 2022 ont principalement trait à une modification apportée aux estimations d’une provision pour honoraires professionnels.</t>
  </si>
  <si>
    <t>4,34</t>
  </si>
  <si>
    <t>4,24</t>
  </si>
  <si>
    <t>(1,88)</t>
  </si>
  <si>
    <t>Attribuables aux détenteurs d’instruments de capitaux
    propres de Bombardier Inc.</t>
  </si>
  <si>
    <t>Bons de sous-cription</t>
  </si>
  <si>
    <t>En février 2023, 4 millions de bons de souscription détenus par la Caisse sont arrivés à échéance. Voir la Note 27 – Capital social.</t>
  </si>
  <si>
    <t>Vente de placements dans des titres</t>
  </si>
  <si>
    <t>Trésorerie et équivalents de trésorerie au début de l'exercice</t>
  </si>
  <si>
    <r>
      <t>Information supplémentaire</t>
    </r>
    <r>
      <rPr>
        <b/>
        <vertAlign val="superscript"/>
        <sz val="9"/>
        <color rgb="FF000000"/>
        <rFont val="Arial"/>
        <family val="2"/>
      </rPr>
      <t>(4)(5)</t>
    </r>
  </si>
  <si>
    <t>Comprend 31 millions $ correspondant à un amortissement d’actifs au titre de droits d’utilisation pour l’exercice 2023 (28 millions $ pour l’exercice 2022).</t>
  </si>
  <si>
    <t xml:space="preserve"> Les intérêts payés comprennent les intérêts sur la dette à long terme, compte tenu de l’incidence des couvertures, le cas échéant, excluant les coûts initiaux payés relatifs à la négociation de facilités d’emprunt ou de crédit, l’intérêt payé sur les obligations locatives et l’intérêt payé sur la prolongation des délais de règlement  des comptes fournisseurs. Les intérêts reçus comprennent les intérêts reçus relatifs à la trésorerie et aux équivalents de trésorerie, et aux placements dans  des titres.</t>
  </si>
  <si>
    <t>27,28</t>
  </si>
  <si>
    <t>19,20</t>
  </si>
  <si>
    <t>Les paiements de loyers liés à la tranche d’intérêts, aux contrats de location à court terme, aux actifs de faible valeur et aux paiements de loyers variables qui ne sont pas inclus dans les obligations locatives sont classés à titre de sorties de fonds découlant des activités opérationnelles. Les sorties de fonds pour l’exercice 2023 ont totalisé 76 millions $ (53 millions $ pour l’exercice 2022).</t>
  </si>
  <si>
    <t>Les montants payés ou reçus au titre des intérêts sont reflétés comme flux de trésorerie liés aux activités opérationnelles, sauf s’ils ont été capitalisés dans les immobilisations corporelles ou incorporelles, auquel cas ils sont pris en compte dans les flux de trésorerie liés aux activités d’investissement. Les montants payés ou reçus au titre des impôts sur le résultat sont présentés dans les flux de trésorerie liés aux activités opérationnelles.</t>
  </si>
  <si>
    <t>Pour l’exercice 2023, la Société a acheté 0,5 million (1,6 million pour l’exercice 2022) d’actions classe B (droits de vote limités) en vue du règlement d’obligations futures aux termes des régimes d’UAR et d’UAI à l’intention des employés de la Société. Voir la Note 27 – Capital social.</t>
  </si>
  <si>
    <t>Comprend un gain de 44 millions $ reclassé au titre de l’actif non financier connexe pour l’exercice 2023 (perte de 27 millions $ pour l’exercice 2022).</t>
  </si>
  <si>
    <t>Comprend un gain net différé de 29 millions $ inclus dans les AERG qui devrait être reclassé dans la valeur comptable de l’actif non financier connexe ou dans les charges au cours de l’exercice 2024.</t>
  </si>
  <si>
    <t>Transport a été classé à titre d’activités abandonnées au 31 décembre 2020. Par conséquent, les résultats opérationnels des périodes correspondantes ont été retraités. Le 29 janvier 2021, la Société a clôturé la vente du secteur Transport à Alstom</t>
  </si>
  <si>
    <t>Mesure financière non conforme aux PCGR. Une mesure financière non conforme aux PCGR ne constitue pas une mesure financière normalisée selon le référentiel d’information financière appliqué pour établir nos états financiers et il pourrait être impossible de la comparer à des mesures financières similaires présentées par d’autres émetteurs. Se reporter à la rubrique Mesures financières non conformes aux PCGR et autres mesures financières du présent rapport de gestion pour la définition de ces indicateurs et pour le rapprochement avec les mesures les plus comparables des IFRS.</t>
  </si>
  <si>
    <t xml:space="preserve">Ratio financier non conforme aux PCGR. Un ratio financier non conforme aux PCGR ne constitue pas une mesure financière normalisée selon le référentiel d’information financière appliqué pour établir nos états financiers et il pourrait être impossible de le comparer à des mesures financières similaires présentées par d’autres émetteurs. Se reporter à la rubrique Mesures financières non conformes aux PCGR et autres mesures financières du présent rapport de gestion pour la définition de ces indicateurs et pour le rapprochement avec les mesures les plus comparables des IFRS. </t>
  </si>
  <si>
    <t>52,60</t>
  </si>
  <si>
    <t>DONNÉES TRIMESTRIELLES (NON AUDITÉES)</t>
  </si>
  <si>
    <t>(Préparées conformément à IAS 34, Information financière intermédiaire, à l'exception des fourchettes des cours)</t>
  </si>
  <si>
    <t>Classe B à droits de vote limités</t>
  </si>
  <si>
    <t>Actions classe B à droits de vote limités</t>
  </si>
  <si>
    <t>Placements dans des coentreprises et des entreprises associées</t>
  </si>
  <si>
    <t>Passifs directement rattachés à des actifs détenus en vue de la vente</t>
  </si>
  <si>
    <t>Attribuables aux participations ne donnant pas le contrôle</t>
  </si>
  <si>
    <t>Gain net (perte nette) non réalisé(e)</t>
  </si>
  <si>
    <t>Perte nette non réalisée</t>
  </si>
  <si>
    <t>Actions ordinaires</t>
  </si>
  <si>
    <t xml:space="preserve">           Total des capitaux propres (déficit)</t>
  </si>
  <si>
    <t xml:space="preserve"> Dividendes – actions privilégiées, incluant les impôts</t>
  </si>
  <si>
    <r>
      <t xml:space="preserve"> Actions achetées – Régimes d’UAR/d’UAI</t>
    </r>
    <r>
      <rPr>
        <vertAlign val="superscript"/>
        <sz val="9"/>
        <color rgb="FF000000"/>
        <rFont val="Arial"/>
        <family val="2"/>
      </rPr>
      <t>(1)</t>
    </r>
  </si>
  <si>
    <t xml:space="preserve"> Actions distribuées – Régime d’UAR</t>
  </si>
  <si>
    <t xml:space="preserve"> Annulation d'actions classe B</t>
  </si>
  <si>
    <t xml:space="preserve"> Options exercées</t>
  </si>
  <si>
    <t xml:space="preserve"> Charge à base d'actions</t>
  </si>
  <si>
    <t xml:space="preserve"> Annulation d’actions classe B</t>
  </si>
  <si>
    <t xml:space="preserve"> Charge à base d’actions</t>
  </si>
  <si>
    <r>
      <t xml:space="preserve"> Expiration de bons de souscription</t>
    </r>
    <r>
      <rPr>
        <vertAlign val="superscript"/>
        <sz val="9"/>
        <color rgb="FF000000"/>
        <rFont val="Arial"/>
        <family val="2"/>
      </rPr>
      <t>(2)</t>
    </r>
  </si>
  <si>
    <t xml:space="preserve"> Actions distribuées – Régime d’UAI</t>
  </si>
  <si>
    <t>Charges de dépréciation des immobilisations incorporelles</t>
  </si>
  <si>
    <t>Augmentation (diminution) nette de la trésorerie et des équivalents de trésorerie</t>
  </si>
  <si>
    <t>Charges (reprises) de dépréciation des immobilisations corporelles et incorporelles</t>
  </si>
  <si>
    <t xml:space="preserve">  Haut</t>
  </si>
  <si>
    <t xml:space="preserve">  Bas</t>
  </si>
  <si>
    <t xml:space="preserve">  Clôture</t>
  </si>
  <si>
    <r>
      <t>Activités poursuivies – Ajusté</t>
    </r>
    <r>
      <rPr>
        <vertAlign val="superscript"/>
        <sz val="9"/>
        <rFont val="Arial"/>
        <family val="2"/>
      </rPr>
      <t>(3)(4)</t>
    </r>
  </si>
  <si>
    <r>
      <t>Résultat net ajusté des activités poursuivies</t>
    </r>
    <r>
      <rPr>
        <b/>
        <vertAlign val="superscript"/>
        <sz val="9"/>
        <rFont val="Arial"/>
        <family val="2"/>
      </rPr>
      <t>(2)(3)</t>
    </r>
  </si>
  <si>
    <t>Les éléments spéciaux et certains éléments des autres charges (revenus) ont été principalement reclassés en gain lié à une cession d’activités, en dépréciation et en cessation d’un programme, et en charges de restructuration, y compris les chiffres comparatifs. Se reporter à la Note 37 – Reclassement pour plus de détails.</t>
  </si>
  <si>
    <t>Les éléments spéciaux et certains éléments dans les autres charges (revenus) ont été principalement reclassés en gain lié à une cession d’activités, en dépréciation et cessation d’un programme et en charges de restructuration, y compris les chiffres comparatifs. Voir la Note 37 – Reclassement pour plus détails.</t>
  </si>
  <si>
    <t>Comprennent les dépréciations ou la reprise de dépréciation des immobilisations corporelles et incorporelles ainsi que les provisions liées à la cessation d’un programme ou la reprise connexe de celles-ci, le cas échéant. Pour l’exercice 2023, comprend la dépréciation de 85 millions $ liée à la mise à niveau d’un produit relatif à des avions commencée en 2018 et interrompue en 2020.</t>
  </si>
  <si>
    <t>Recouvrement (charge) d'impôts sur le résultat</t>
  </si>
  <si>
    <t xml:space="preserve">Total du résultat global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</si>
</sst>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8">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_-* #,##0_-;\-* #,##0_-;_-* &quot;-&quot;_-;_-@_-"/>
    <numFmt numFmtId="165" formatCode="_(#,##0_);_(\(#,##0\);_(&quot;—&quot;_);_(@_)"/>
    <numFmt numFmtId="166" formatCode="0;\-0;0;_(@_)"/>
    <numFmt numFmtId="167" formatCode="_(&quot;$&quot;* #,##0_);_(&quot;$&quot;* \(#,##0\);_(&quot;$&quot;* &quot;—&quot;_);_(@_)"/>
    <numFmt numFmtId="168" formatCode="0.000_)"/>
    <numFmt numFmtId="169" formatCode="0.00_)"/>
    <numFmt numFmtId="170" formatCode="_([$€-2]* #,##0.00_);_([$€-2]* \(#,##0.00\);_([$€-2]* &quot;-&quot;??_)"/>
    <numFmt numFmtId="171" formatCode="_(&quot;$&quot;* #,##0_);_(&quot;$&quot;* \(#,##0\);_(&quot;$&quot;* &quot;-&quot;??_);_(@_)"/>
    <numFmt numFmtId="172" formatCode="_-* #,##0\ _K_č_-;\-* #,##0\ _K_č_-;_-* &quot;-&quot;\ _K_č_-;_-@_-"/>
    <numFmt numFmtId="173" formatCode="_-* #,##0.00\ _K_č_-;\-* #,##0.00\ _K_č_-;_-* &quot;-&quot;??\ _K_č_-;_-@_-"/>
    <numFmt numFmtId="174" formatCode="_-* #,##0.00\ _€_-;\-* #,##0.00\ _€_-;_-* &quot;-&quot;??\ _€_-;_-@_-"/>
    <numFmt numFmtId="175" formatCode="_ * #,##0.00_)\ &quot;$&quot;_ ;_ * \(#,##0.00\)\ &quot;$&quot;_ ;_ * &quot;-&quot;??_)\ &quot;$&quot;_ ;_ @_ "/>
    <numFmt numFmtId="176" formatCode="0_);\(0\)"/>
    <numFmt numFmtId="177" formatCode="#,##0.0_);\(#,##0.0\)"/>
    <numFmt numFmtId="178" formatCode="mmmm\ d\,\ yyyy"/>
    <numFmt numFmtId="179" formatCode="_(* #,##0_);_(* \(#,##0\);_(* &quot;-&quot;_)"/>
    <numFmt numFmtId="180" formatCode="_-* #,##0.00\ _$_-;\-* #,##0.00\ _$_-;_-* &quot;-&quot;??\ _$_-;_-@_-"/>
    <numFmt numFmtId="181" formatCode="@&quot; &quot;"/>
    <numFmt numFmtId="182" formatCode="_(* #,##0_);_(* \(#,##0\);_(* &quot;-&quot;??_);_(@_)"/>
    <numFmt numFmtId="183" formatCode="_ * #,##0_)\ &quot;$&quot;_ ;_ * \(#,##0\)\ &quot;$&quot;_ ;_ * &quot;-&quot;??_)\ &quot;$&quot;_ ;_ @_ "/>
    <numFmt numFmtId="184" formatCode="_(* #\ ##0_);_(* \(#\ ##0\);_(* &quot;-&quot;_);_(@_)"/>
    <numFmt numFmtId="185" formatCode="_(* #\ ##0_);_(* \(#\ ##0\);_(* &quot;—&quot;_);_(@_)"/>
    <numFmt numFmtId="186" formatCode="_(#\ ##0_);_(\(#\ ##0\);_(&quot;—&quot;_);_(@_)"/>
    <numFmt numFmtId="187" formatCode="_(##0_);_(\(##0\);_(&quot;—&quot;_);_(@_)"/>
  </numFmts>
  <fonts count="83">
    <font>
      <sz val="10"/>
      <color rgb="FF000000"/>
      <name val="Times New Roman"/>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9"/>
      <color rgb="FF000000"/>
      <name val="Arial"/>
      <family val="2"/>
    </font>
    <font>
      <sz val="9"/>
      <color rgb="FF000000"/>
      <name val="Arial"/>
      <family val="2"/>
    </font>
    <font>
      <sz val="8"/>
      <color rgb="FF000000"/>
      <name val="Arial"/>
      <family val="2"/>
    </font>
    <font>
      <sz val="10"/>
      <color rgb="FF000000"/>
      <name val="Arial"/>
      <family val="2"/>
    </font>
    <font>
      <vertAlign val="superscript"/>
      <sz val="8"/>
      <color rgb="FF000000"/>
      <name val="Arial"/>
      <family val="2"/>
    </font>
    <font>
      <sz val="10"/>
      <name val="Arial"/>
      <family val="2"/>
    </font>
    <font>
      <sz val="10"/>
      <name val="Arial"/>
      <family val="2"/>
    </font>
    <font>
      <sz val="8"/>
      <name val="Arial"/>
      <family val="2"/>
    </font>
    <font>
      <sz val="10"/>
      <color indexed="10"/>
      <name val="Arial"/>
      <family val="2"/>
    </font>
    <font>
      <u/>
      <sz val="10"/>
      <color indexed="36"/>
      <name val="Arial"/>
      <family val="2"/>
    </font>
    <font>
      <sz val="11"/>
      <name val="Tms Rmn"/>
    </font>
    <font>
      <b/>
      <i/>
      <sz val="16"/>
      <name val="Helv"/>
    </font>
    <font>
      <sz val="10"/>
      <name val="MS Sans Serif"/>
      <family val="2"/>
    </font>
    <font>
      <b/>
      <sz val="10"/>
      <name val="Univers"/>
      <family val="2"/>
    </font>
    <font>
      <b/>
      <sz val="10"/>
      <color indexed="8"/>
      <name val="Arial"/>
      <family val="2"/>
    </font>
    <font>
      <b/>
      <sz val="10"/>
      <color indexed="39"/>
      <name val="Arial"/>
      <family val="2"/>
    </font>
    <font>
      <sz val="10"/>
      <color indexed="8"/>
      <name val="Arial"/>
      <family val="2"/>
    </font>
    <font>
      <b/>
      <sz val="12"/>
      <color indexed="8"/>
      <name val="Arial"/>
      <family val="2"/>
    </font>
    <font>
      <sz val="10"/>
      <color indexed="39"/>
      <name val="Arial"/>
      <family val="2"/>
    </font>
    <font>
      <sz val="19"/>
      <color indexed="48"/>
      <name val="Arial"/>
      <family val="2"/>
    </font>
    <font>
      <sz val="14"/>
      <name val="Arial"/>
      <family val="2"/>
    </font>
    <font>
      <b/>
      <sz val="7"/>
      <color indexed="9"/>
      <name val="Palatino"/>
      <family val="1"/>
    </font>
    <font>
      <b/>
      <sz val="12"/>
      <name val="Arial"/>
      <family val="2"/>
    </font>
    <font>
      <sz val="10"/>
      <name val="Arial CE"/>
      <charset val="238"/>
    </font>
    <font>
      <sz val="12"/>
      <name val="Tms Rmn"/>
    </font>
    <font>
      <sz val="12"/>
      <name val="Times New Roman"/>
      <family val="1"/>
    </font>
    <font>
      <sz val="10"/>
      <name val="Times New Roman"/>
      <family val="1"/>
    </font>
    <font>
      <sz val="9"/>
      <color indexed="20"/>
      <name val="Arial"/>
      <family val="2"/>
    </font>
    <font>
      <sz val="9"/>
      <color indexed="48"/>
      <name val="Arial"/>
      <family val="2"/>
    </font>
    <font>
      <b/>
      <sz val="12"/>
      <color indexed="20"/>
      <name val="Arial"/>
      <family val="2"/>
    </font>
    <font>
      <b/>
      <i/>
      <sz val="12"/>
      <color indexed="10"/>
      <name val="Times New Roman"/>
      <family val="1"/>
    </font>
    <font>
      <b/>
      <u/>
      <sz val="10"/>
      <name val="Geneva"/>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u/>
      <sz val="10"/>
      <color indexed="12"/>
      <name val="Arial"/>
      <family val="2"/>
    </font>
    <font>
      <sz val="9"/>
      <name val="Arial"/>
      <family val="2"/>
    </font>
    <font>
      <sz val="12"/>
      <name val="SWISS"/>
    </font>
    <font>
      <b/>
      <sz val="9"/>
      <name val="Arial"/>
      <family val="2"/>
    </font>
    <font>
      <sz val="10"/>
      <color rgb="FF000000"/>
      <name val="Times New Roman"/>
      <family val="1"/>
    </font>
    <font>
      <b/>
      <sz val="7"/>
      <color indexed="9"/>
      <name val="Palatino"/>
    </font>
    <font>
      <vertAlign val="superscript"/>
      <sz val="8"/>
      <name val="Arial"/>
      <family val="2"/>
    </font>
    <font>
      <b/>
      <vertAlign val="superscript"/>
      <sz val="9"/>
      <color rgb="FF000000"/>
      <name val="Arial"/>
      <family val="2"/>
    </font>
    <font>
      <vertAlign val="superscript"/>
      <sz val="9"/>
      <color rgb="FF000000"/>
      <name val="Arial"/>
      <family val="2"/>
    </font>
    <font>
      <sz val="9"/>
      <color rgb="FF00B050"/>
      <name val="Arial"/>
      <family val="2"/>
    </font>
    <font>
      <sz val="10"/>
      <color rgb="FF00B050"/>
      <name val="Arial"/>
      <family val="2"/>
    </font>
    <font>
      <b/>
      <i/>
      <sz val="9"/>
      <name val="Arial"/>
      <family val="2"/>
    </font>
    <font>
      <sz val="9"/>
      <color rgb="FFFF0000"/>
      <name val="Arial"/>
      <family val="2"/>
    </font>
    <font>
      <vertAlign val="superscript"/>
      <sz val="9"/>
      <name val="Arial"/>
      <family val="2"/>
    </font>
    <font>
      <sz val="9"/>
      <color rgb="FF92D050"/>
      <name val="Arial"/>
      <family val="2"/>
    </font>
    <font>
      <vertAlign val="superscript"/>
      <sz val="5"/>
      <name val="Arial"/>
      <family val="2"/>
    </font>
    <font>
      <b/>
      <vertAlign val="superscript"/>
      <sz val="5"/>
      <name val="Arial"/>
      <family val="2"/>
    </font>
    <font>
      <sz val="10"/>
      <color rgb="FF000000"/>
      <name val="Times New Roman"/>
      <family val="1"/>
    </font>
    <font>
      <sz val="8"/>
      <name val="Times New Roman"/>
      <family val="1"/>
    </font>
    <font>
      <b/>
      <vertAlign val="superscript"/>
      <sz val="9"/>
      <name val="Arial"/>
      <family val="2"/>
    </font>
    <font>
      <sz val="9"/>
      <color rgb="FF000000"/>
      <name val="Times New Roman"/>
      <family val="1"/>
    </font>
    <font>
      <u/>
      <sz val="9"/>
      <color rgb="FF000000"/>
      <name val="Arial"/>
      <family val="2"/>
    </font>
    <font>
      <b/>
      <sz val="9"/>
      <color rgb="FFFF0000"/>
      <name val="Arial"/>
      <family val="2"/>
    </font>
    <font>
      <b/>
      <sz val="9"/>
      <color rgb="FF000000"/>
      <name val="Times New Roman"/>
      <family val="1"/>
    </font>
    <font>
      <sz val="8"/>
      <color rgb="FF000000"/>
      <name val="Times New Roman"/>
      <family val="1"/>
    </font>
    <font>
      <sz val="9"/>
      <color rgb="FFFF0000"/>
      <name val="Times New Roman"/>
      <family val="1"/>
    </font>
    <font>
      <sz val="9"/>
      <color rgb="FFFFC000"/>
      <name val="Arial"/>
      <family val="2"/>
    </font>
    <font>
      <b/>
      <sz val="8"/>
      <name val="Arial"/>
      <family val="2"/>
    </font>
    <font>
      <b/>
      <sz val="10"/>
      <color rgb="FF000000"/>
      <name val="Times New Roman"/>
      <family val="1"/>
    </font>
  </fonts>
  <fills count="37">
    <fill>
      <patternFill patternType="none"/>
    </fill>
    <fill>
      <patternFill patternType="gray125"/>
    </fill>
    <fill>
      <patternFill patternType="solid">
        <fgColor indexed="47"/>
      </patternFill>
    </fill>
    <fill>
      <patternFill patternType="solid">
        <fgColor indexed="29"/>
      </patternFill>
    </fill>
    <fill>
      <patternFill patternType="solid">
        <fgColor indexed="26"/>
      </patternFill>
    </fill>
    <fill>
      <patternFill patternType="solid">
        <fgColor indexed="27"/>
      </patternFill>
    </fill>
    <fill>
      <patternFill patternType="solid">
        <fgColor indexed="22"/>
      </patternFill>
    </fill>
    <fill>
      <patternFill patternType="solid">
        <fgColor indexed="43"/>
      </patternFill>
    </fill>
    <fill>
      <patternFill patternType="solid">
        <fgColor indexed="44"/>
      </patternFill>
    </fill>
    <fill>
      <patternFill patternType="solid">
        <fgColor indexed="49"/>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45"/>
      </patternFill>
    </fill>
    <fill>
      <patternFill patternType="solid">
        <fgColor indexed="9"/>
      </patternFill>
    </fill>
    <fill>
      <patternFill patternType="solid">
        <fgColor indexed="55"/>
      </patternFill>
    </fill>
    <fill>
      <patternFill patternType="solid">
        <fgColor indexed="12"/>
        <bgColor indexed="12"/>
      </patternFill>
    </fill>
    <fill>
      <patternFill patternType="solid">
        <fgColor indexed="42"/>
      </patternFill>
    </fill>
    <fill>
      <patternFill patternType="solid">
        <fgColor indexed="9"/>
        <bgColor indexed="64"/>
      </patternFill>
    </fill>
    <fill>
      <patternFill patternType="mediumGray">
        <fgColor indexed="22"/>
      </patternFill>
    </fill>
    <fill>
      <patternFill patternType="solid">
        <fgColor indexed="43"/>
        <bgColor indexed="64"/>
      </patternFill>
    </fill>
    <fill>
      <patternFill patternType="solid">
        <fgColor indexed="40"/>
        <bgColor indexed="64"/>
      </patternFill>
    </fill>
    <fill>
      <patternFill patternType="solid">
        <fgColor indexed="51"/>
      </patternFill>
    </fill>
    <fill>
      <patternFill patternType="solid">
        <fgColor indexed="52"/>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41"/>
      </patternFill>
    </fill>
    <fill>
      <patternFill patternType="solid">
        <fgColor indexed="54"/>
        <bgColor indexed="64"/>
      </patternFill>
    </fill>
    <fill>
      <patternFill patternType="solid">
        <fgColor indexed="40"/>
      </patternFill>
    </fill>
    <fill>
      <patternFill patternType="solid">
        <fgColor indexed="44"/>
        <bgColor indexed="64"/>
      </patternFill>
    </fill>
    <fill>
      <patternFill patternType="solid">
        <fgColor indexed="41"/>
        <bgColor indexed="64"/>
      </patternFill>
    </fill>
    <fill>
      <patternFill patternType="solid">
        <fgColor indexed="26"/>
        <bgColor indexed="64"/>
      </patternFill>
    </fill>
    <fill>
      <patternFill patternType="solid">
        <fgColor indexed="15"/>
      </patternFill>
    </fill>
    <fill>
      <patternFill patternType="solid">
        <fgColor indexed="14"/>
        <bgColor indexed="64"/>
      </patternFill>
    </fill>
    <fill>
      <patternFill patternType="solid">
        <fgColor theme="0"/>
        <bgColor indexed="64"/>
      </patternFill>
    </fill>
  </fills>
  <borders count="27">
    <border>
      <left/>
      <right/>
      <top/>
      <bottom/>
      <diagonal/>
    </border>
    <border>
      <left/>
      <right/>
      <top/>
      <bottom style="thin">
        <color auto="1"/>
      </bottom>
      <diagonal/>
    </border>
    <border>
      <left/>
      <right/>
      <top style="thin">
        <color auto="1"/>
      </top>
      <bottom/>
      <diagonal/>
    </border>
    <border>
      <left/>
      <right/>
      <top/>
      <bottom style="medium">
        <color auto="1"/>
      </bottom>
      <diagonal/>
    </border>
    <border>
      <left/>
      <right/>
      <top style="medium">
        <color auto="1"/>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style="medium">
        <color indexed="64"/>
      </left>
      <right style="medium">
        <color indexed="64"/>
      </right>
      <top style="medium">
        <color indexed="64"/>
      </top>
      <bottom style="thick">
        <color indexed="64"/>
      </bottom>
      <diagonal/>
    </border>
    <border>
      <left/>
      <right/>
      <top style="medium">
        <color indexed="64"/>
      </top>
      <bottom style="medium">
        <color indexed="64"/>
      </bottom>
      <diagonal/>
    </border>
    <border>
      <left/>
      <right/>
      <top style="thin">
        <color indexed="64"/>
      </top>
      <bottom style="thin">
        <color indexed="64"/>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style="thin">
        <color indexed="64"/>
      </top>
      <bottom/>
      <diagonal/>
    </border>
    <border>
      <left style="thin">
        <color indexed="63"/>
      </left>
      <right style="thin">
        <color indexed="63"/>
      </right>
      <top style="thin">
        <color indexed="63"/>
      </top>
      <bottom style="thin">
        <color indexed="63"/>
      </bottom>
      <diagonal/>
    </border>
    <border>
      <left/>
      <right/>
      <top/>
      <bottom style="medium">
        <color indexed="64"/>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style="thin">
        <color indexed="51"/>
      </left>
      <right style="thin">
        <color indexed="51"/>
      </right>
      <top/>
      <bottom/>
      <diagonal/>
    </border>
    <border>
      <left style="medium">
        <color indexed="22"/>
      </left>
      <right style="medium">
        <color indexed="22"/>
      </right>
      <top style="medium">
        <color indexed="22"/>
      </top>
      <bottom style="medium">
        <color indexed="22"/>
      </bottom>
      <diagonal/>
    </border>
    <border>
      <left style="medium">
        <color indexed="64"/>
      </left>
      <right style="medium">
        <color indexed="64"/>
      </right>
      <top style="medium">
        <color indexed="64"/>
      </top>
      <bottom style="medium">
        <color indexed="23"/>
      </bottom>
      <diagonal/>
    </border>
    <border>
      <left/>
      <right/>
      <top style="thin">
        <color indexed="49"/>
      </top>
      <bottom style="double">
        <color indexed="49"/>
      </bottom>
      <diagonal/>
    </border>
    <border>
      <left/>
      <right/>
      <top style="thin">
        <color indexed="64"/>
      </top>
      <bottom style="medium">
        <color indexed="64"/>
      </bottom>
      <diagonal/>
    </border>
    <border>
      <left/>
      <right/>
      <top style="medium">
        <color auto="1"/>
      </top>
      <bottom style="thin">
        <color indexed="64"/>
      </bottom>
      <diagonal/>
    </border>
    <border>
      <left/>
      <right/>
      <top style="medium">
        <color auto="1"/>
      </top>
      <bottom style="medium">
        <color auto="1"/>
      </bottom>
      <diagonal/>
    </border>
  </borders>
  <cellStyleXfs count="646">
    <xf numFmtId="0" fontId="0" fillId="0" borderId="0"/>
    <xf numFmtId="0" fontId="10" fillId="0" borderId="0"/>
    <xf numFmtId="0" fontId="21" fillId="0" borderId="0">
      <alignment vertical="top"/>
    </xf>
    <xf numFmtId="0" fontId="37" fillId="2" borderId="0" applyNumberFormat="0" applyBorder="0" applyAlignment="0" applyProtection="0"/>
    <xf numFmtId="0" fontId="37" fillId="3" borderId="0" applyNumberFormat="0" applyBorder="0" applyAlignment="0" applyProtection="0"/>
    <xf numFmtId="0" fontId="37" fillId="4" borderId="0" applyNumberFormat="0" applyBorder="0" applyAlignment="0" applyProtection="0"/>
    <xf numFmtId="0" fontId="37" fillId="2" borderId="0" applyNumberFormat="0" applyBorder="0" applyAlignment="0" applyProtection="0"/>
    <xf numFmtId="0" fontId="37" fillId="5" borderId="0" applyNumberFormat="0" applyBorder="0" applyAlignment="0" applyProtection="0"/>
    <xf numFmtId="0" fontId="37" fillId="4" borderId="0" applyNumberFormat="0" applyBorder="0" applyAlignment="0" applyProtection="0"/>
    <xf numFmtId="0" fontId="37" fillId="2" borderId="0" applyNumberFormat="0" applyBorder="0" applyAlignment="0" applyProtection="0"/>
    <xf numFmtId="0" fontId="37" fillId="3" borderId="0" applyNumberFormat="0" applyBorder="0" applyAlignment="0" applyProtection="0"/>
    <xf numFmtId="0" fontId="37" fillId="4" borderId="0" applyNumberFormat="0" applyBorder="0" applyAlignment="0" applyProtection="0"/>
    <xf numFmtId="0" fontId="37" fillId="2" borderId="0" applyNumberFormat="0" applyBorder="0" applyAlignment="0" applyProtection="0"/>
    <xf numFmtId="0" fontId="37" fillId="5" borderId="0" applyNumberFormat="0" applyBorder="0" applyAlignment="0" applyProtection="0"/>
    <xf numFmtId="0" fontId="37" fillId="4" borderId="0" applyNumberFormat="0" applyBorder="0" applyAlignment="0" applyProtection="0"/>
    <xf numFmtId="0" fontId="37" fillId="6" borderId="0" applyNumberFormat="0" applyBorder="0" applyAlignment="0" applyProtection="0"/>
    <xf numFmtId="0" fontId="37" fillId="3" borderId="0" applyNumberFormat="0" applyBorder="0" applyAlignment="0" applyProtection="0"/>
    <xf numFmtId="0" fontId="37" fillId="7" borderId="0" applyNumberFormat="0" applyBorder="0" applyAlignment="0" applyProtection="0"/>
    <xf numFmtId="0" fontId="37" fillId="6" borderId="0" applyNumberFormat="0" applyBorder="0" applyAlignment="0" applyProtection="0"/>
    <xf numFmtId="0" fontId="37" fillId="8" borderId="0" applyNumberFormat="0" applyBorder="0" applyAlignment="0" applyProtection="0"/>
    <xf numFmtId="0" fontId="37" fillId="7" borderId="0" applyNumberFormat="0" applyBorder="0" applyAlignment="0" applyProtection="0"/>
    <xf numFmtId="0" fontId="37" fillId="6" borderId="0" applyNumberFormat="0" applyBorder="0" applyAlignment="0" applyProtection="0"/>
    <xf numFmtId="0" fontId="37" fillId="3" borderId="0" applyNumberFormat="0" applyBorder="0" applyAlignment="0" applyProtection="0"/>
    <xf numFmtId="0" fontId="37" fillId="7" borderId="0" applyNumberFormat="0" applyBorder="0" applyAlignment="0" applyProtection="0"/>
    <xf numFmtId="0" fontId="37" fillId="6" borderId="0" applyNumberFormat="0" applyBorder="0" applyAlignment="0" applyProtection="0"/>
    <xf numFmtId="0" fontId="37" fillId="8" borderId="0" applyNumberFormat="0" applyBorder="0" applyAlignment="0" applyProtection="0"/>
    <xf numFmtId="0" fontId="37" fillId="7" borderId="0" applyNumberFormat="0" applyBorder="0" applyAlignment="0" applyProtection="0"/>
    <xf numFmtId="0" fontId="38" fillId="9" borderId="0" applyNumberFormat="0" applyBorder="0" applyAlignment="0" applyProtection="0"/>
    <xf numFmtId="0" fontId="38" fillId="3" borderId="0" applyNumberFormat="0" applyBorder="0" applyAlignment="0" applyProtection="0"/>
    <xf numFmtId="0" fontId="38" fillId="7" borderId="0" applyNumberFormat="0" applyBorder="0" applyAlignment="0" applyProtection="0"/>
    <xf numFmtId="0" fontId="38" fillId="6" borderId="0" applyNumberFormat="0" applyBorder="0" applyAlignment="0" applyProtection="0"/>
    <xf numFmtId="0" fontId="38" fillId="9" borderId="0" applyNumberFormat="0" applyBorder="0" applyAlignment="0" applyProtection="0"/>
    <xf numFmtId="0" fontId="38" fillId="3" borderId="0" applyNumberFormat="0" applyBorder="0" applyAlignment="0" applyProtection="0"/>
    <xf numFmtId="0" fontId="38" fillId="9" borderId="0" applyNumberFormat="0" applyBorder="0" applyAlignment="0" applyProtection="0"/>
    <xf numFmtId="0" fontId="38" fillId="3" borderId="0" applyNumberFormat="0" applyBorder="0" applyAlignment="0" applyProtection="0"/>
    <xf numFmtId="0" fontId="38" fillId="7" borderId="0" applyNumberFormat="0" applyBorder="0" applyAlignment="0" applyProtection="0"/>
    <xf numFmtId="0" fontId="38" fillId="6" borderId="0" applyNumberFormat="0" applyBorder="0" applyAlignment="0" applyProtection="0"/>
    <xf numFmtId="0" fontId="38" fillId="9" borderId="0" applyNumberFormat="0" applyBorder="0" applyAlignment="0" applyProtection="0"/>
    <xf numFmtId="0" fontId="38" fillId="3" borderId="0" applyNumberFormat="0" applyBorder="0" applyAlignment="0" applyProtection="0"/>
    <xf numFmtId="0" fontId="38" fillId="9" borderId="0" applyNumberFormat="0" applyBorder="0" applyAlignment="0" applyProtection="0"/>
    <xf numFmtId="0" fontId="38" fillId="10" borderId="0" applyNumberFormat="0" applyBorder="0" applyAlignment="0" applyProtection="0"/>
    <xf numFmtId="0" fontId="38" fillId="11" borderId="0" applyNumberFormat="0" applyBorder="0" applyAlignment="0" applyProtection="0"/>
    <xf numFmtId="0" fontId="38" fillId="12" borderId="0" applyNumberFormat="0" applyBorder="0" applyAlignment="0" applyProtection="0"/>
    <xf numFmtId="0" fontId="38" fillId="9" borderId="0" applyNumberFormat="0" applyBorder="0" applyAlignment="0" applyProtection="0"/>
    <xf numFmtId="0" fontId="38" fillId="13" borderId="0" applyNumberFormat="0" applyBorder="0" applyAlignment="0" applyProtection="0"/>
    <xf numFmtId="0" fontId="53" fillId="0" borderId="0" applyNumberFormat="0" applyFill="0" applyBorder="0" applyAlignment="0" applyProtection="0"/>
    <xf numFmtId="0" fontId="39" fillId="14" borderId="0" applyNumberFormat="0" applyBorder="0" applyAlignment="0" applyProtection="0"/>
    <xf numFmtId="37" fontId="25" fillId="0" borderId="0" applyFont="0" applyBorder="0" applyAlignment="0"/>
    <xf numFmtId="0" fontId="14" fillId="0" borderId="0" applyNumberFormat="0" applyFill="0" applyBorder="0" applyAlignment="0" applyProtection="0">
      <alignment vertical="top"/>
      <protection locked="0"/>
    </xf>
    <xf numFmtId="0" fontId="14" fillId="0" borderId="0" applyNumberFormat="0" applyFill="0" applyBorder="0" applyAlignment="0" applyProtection="0">
      <alignment vertical="top"/>
      <protection locked="0"/>
    </xf>
    <xf numFmtId="0" fontId="40" fillId="15" borderId="5" applyNumberFormat="0" applyAlignment="0" applyProtection="0"/>
    <xf numFmtId="0" fontId="40" fillId="15" borderId="5" applyNumberFormat="0" applyAlignment="0" applyProtection="0"/>
    <xf numFmtId="172" fontId="28" fillId="0" borderId="0" applyFont="0" applyFill="0" applyBorder="0" applyAlignment="0" applyProtection="0"/>
    <xf numFmtId="173" fontId="28" fillId="0" borderId="0" applyFont="0" applyFill="0" applyBorder="0" applyAlignment="0" applyProtection="0"/>
    <xf numFmtId="0" fontId="48" fillId="0" borderId="6" applyNumberFormat="0" applyFill="0" applyAlignment="0" applyProtection="0"/>
    <xf numFmtId="0" fontId="41" fillId="16" borderId="7" applyNumberFormat="0" applyAlignment="0" applyProtection="0"/>
    <xf numFmtId="168" fontId="15" fillId="0" borderId="0"/>
    <xf numFmtId="168" fontId="15" fillId="0" borderId="0"/>
    <xf numFmtId="168" fontId="15" fillId="0" borderId="0"/>
    <xf numFmtId="168" fontId="15" fillId="0" borderId="0"/>
    <xf numFmtId="168" fontId="15" fillId="0" borderId="0"/>
    <xf numFmtId="168" fontId="15" fillId="0" borderId="0"/>
    <xf numFmtId="168" fontId="15" fillId="0" borderId="0"/>
    <xf numFmtId="168" fontId="15" fillId="0" borderId="0"/>
    <xf numFmtId="0" fontId="11" fillId="4" borderId="8" applyNumberFormat="0" applyFont="0" applyAlignment="0" applyProtection="0"/>
    <xf numFmtId="0" fontId="26" fillId="17" borderId="9" applyNumberFormat="0" applyProtection="0">
      <alignment horizontal="center"/>
    </xf>
    <xf numFmtId="0" fontId="26" fillId="17" borderId="9" applyNumberFormat="0" applyProtection="0">
      <alignment horizontal="center"/>
    </xf>
    <xf numFmtId="0" fontId="26" fillId="17" borderId="9" applyNumberFormat="0" applyProtection="0">
      <alignment horizontal="center"/>
    </xf>
    <xf numFmtId="0" fontId="26" fillId="17" borderId="9" applyNumberFormat="0" applyProtection="0">
      <alignment horizontal="center"/>
    </xf>
    <xf numFmtId="175" fontId="11" fillId="0" borderId="0" applyFont="0" applyFill="0" applyBorder="0" applyAlignment="0" applyProtection="0"/>
    <xf numFmtId="41" fontId="11" fillId="0" borderId="0" applyFont="0" applyFill="0" applyBorder="0" applyAlignment="0" applyProtection="0"/>
    <xf numFmtId="174" fontId="11" fillId="0" borderId="0" applyFont="0" applyFill="0" applyBorder="0" applyAlignment="0" applyProtection="0"/>
    <xf numFmtId="0" fontId="29" fillId="0" borderId="0" applyNumberFormat="0" applyFill="0" applyBorder="0" applyAlignment="0" applyProtection="0"/>
    <xf numFmtId="0" fontId="47" fillId="7" borderId="5" applyNumberFormat="0" applyAlignment="0" applyProtection="0"/>
    <xf numFmtId="170" fontId="11" fillId="0" borderId="0" applyFont="0" applyFill="0" applyBorder="0" applyAlignment="0" applyProtection="0"/>
    <xf numFmtId="0" fontId="42" fillId="0" borderId="0" applyNumberFormat="0" applyFill="0" applyBorder="0" applyAlignment="0" applyProtection="0"/>
    <xf numFmtId="0" fontId="30" fillId="0" borderId="0" applyNumberFormat="0" applyFill="0" applyBorder="0" applyAlignment="0" applyProtection="0"/>
    <xf numFmtId="0" fontId="43" fillId="18" borderId="0" applyNumberFormat="0" applyBorder="0" applyAlignment="0" applyProtection="0"/>
    <xf numFmtId="0" fontId="27" fillId="0" borderId="10" applyNumberFormat="0" applyAlignment="0" applyProtection="0">
      <alignment horizontal="left" vertical="center"/>
    </xf>
    <xf numFmtId="0" fontId="27" fillId="0" borderId="11">
      <alignment horizontal="left" vertical="center"/>
    </xf>
    <xf numFmtId="0" fontId="44" fillId="0" borderId="12" applyNumberFormat="0" applyFill="0" applyAlignment="0" applyProtection="0"/>
    <xf numFmtId="0" fontId="45" fillId="0" borderId="13" applyNumberFormat="0" applyFill="0" applyAlignment="0" applyProtection="0"/>
    <xf numFmtId="0" fontId="46" fillId="0" borderId="14" applyNumberFormat="0" applyFill="0" applyAlignment="0" applyProtection="0"/>
    <xf numFmtId="0" fontId="46" fillId="0" borderId="0" applyNumberFormat="0" applyFill="0" applyBorder="0" applyAlignment="0" applyProtection="0"/>
    <xf numFmtId="0" fontId="47" fillId="7" borderId="5" applyNumberFormat="0" applyAlignment="0" applyProtection="0"/>
    <xf numFmtId="0" fontId="39" fillId="14" borderId="0" applyNumberFormat="0" applyBorder="0" applyAlignment="0" applyProtection="0"/>
    <xf numFmtId="0" fontId="11" fillId="0" borderId="0" applyFont="0" applyFill="0" applyBorder="0" applyAlignment="0" applyProtection="0"/>
    <xf numFmtId="0" fontId="11" fillId="0" borderId="0" applyFont="0" applyFill="0" applyBorder="0" applyAlignment="0" applyProtection="0"/>
    <xf numFmtId="0" fontId="48" fillId="0" borderId="6" applyNumberFormat="0" applyFill="0" applyAlignment="0" applyProtection="0"/>
    <xf numFmtId="0" fontId="11" fillId="0" borderId="0" applyFont="0" applyFill="0" applyBorder="0" applyAlignment="0" applyProtection="0"/>
    <xf numFmtId="171" fontId="11" fillId="0" borderId="15" applyNumberFormat="0" applyAlignment="0"/>
    <xf numFmtId="0" fontId="49" fillId="7" borderId="0" applyNumberFormat="0" applyBorder="0" applyAlignment="0" applyProtection="0"/>
    <xf numFmtId="0" fontId="49" fillId="7" borderId="0" applyNumberFormat="0" applyBorder="0" applyAlignment="0" applyProtection="0"/>
    <xf numFmtId="169" fontId="16" fillId="0" borderId="0"/>
    <xf numFmtId="0" fontId="30" fillId="0" borderId="0"/>
    <xf numFmtId="0" fontId="11" fillId="0" borderId="0"/>
    <xf numFmtId="0" fontId="11" fillId="0" borderId="0"/>
    <xf numFmtId="0" fontId="11" fillId="0" borderId="0"/>
    <xf numFmtId="0" fontId="28" fillId="0" borderId="0"/>
    <xf numFmtId="0" fontId="11" fillId="0" borderId="0"/>
    <xf numFmtId="0" fontId="11" fillId="4" borderId="8" applyNumberFormat="0" applyFont="0" applyAlignment="0" applyProtection="0"/>
    <xf numFmtId="0" fontId="50" fillId="15" borderId="16" applyNumberFormat="0" applyAlignment="0" applyProtection="0"/>
    <xf numFmtId="9" fontId="31" fillId="0" borderId="0" applyFont="0" applyFill="0" applyBorder="0" applyAlignment="0" applyProtection="0"/>
    <xf numFmtId="10" fontId="31" fillId="0" borderId="0" applyFont="0" applyFill="0" applyBorder="0" applyAlignment="0" applyProtection="0"/>
    <xf numFmtId="0" fontId="17" fillId="0" borderId="0" applyNumberFormat="0" applyFont="0" applyFill="0" applyBorder="0" applyAlignment="0" applyProtection="0">
      <alignment horizontal="left"/>
    </xf>
    <xf numFmtId="15" fontId="17" fillId="0" borderId="0" applyFont="0" applyFill="0" applyBorder="0" applyAlignment="0" applyProtection="0"/>
    <xf numFmtId="4" fontId="17" fillId="0" borderId="0" applyFont="0" applyFill="0" applyBorder="0" applyAlignment="0" applyProtection="0"/>
    <xf numFmtId="0" fontId="18" fillId="0" borderId="17">
      <alignment horizontal="center"/>
    </xf>
    <xf numFmtId="0" fontId="18" fillId="0" borderId="17">
      <alignment horizontal="center"/>
    </xf>
    <xf numFmtId="0" fontId="18" fillId="0" borderId="17">
      <alignment horizontal="center"/>
    </xf>
    <xf numFmtId="0" fontId="18" fillId="0" borderId="17">
      <alignment horizontal="center"/>
    </xf>
    <xf numFmtId="0" fontId="18" fillId="0" borderId="17">
      <alignment horizontal="center"/>
    </xf>
    <xf numFmtId="0" fontId="18" fillId="0" borderId="17">
      <alignment horizontal="center"/>
    </xf>
    <xf numFmtId="0" fontId="18" fillId="0" borderId="17">
      <alignment horizontal="center"/>
    </xf>
    <xf numFmtId="0" fontId="18" fillId="0" borderId="17">
      <alignment horizontal="center"/>
    </xf>
    <xf numFmtId="3" fontId="17" fillId="0" borderId="0" applyFont="0" applyFill="0" applyBorder="0" applyAlignment="0" applyProtection="0"/>
    <xf numFmtId="0" fontId="17" fillId="20" borderId="0" applyNumberFormat="0" applyFont="0" applyBorder="0" applyAlignment="0" applyProtection="0"/>
    <xf numFmtId="4" fontId="19" fillId="7" borderId="18" applyNumberFormat="0" applyProtection="0">
      <alignment vertical="center"/>
    </xf>
    <xf numFmtId="4" fontId="20" fillId="21" borderId="18" applyNumberFormat="0" applyProtection="0">
      <alignment vertical="center"/>
    </xf>
    <xf numFmtId="4" fontId="19" fillId="21" borderId="18" applyNumberFormat="0" applyProtection="0">
      <alignment horizontal="left" vertical="center" indent="1"/>
    </xf>
    <xf numFmtId="0" fontId="19" fillId="21" borderId="18" applyNumberFormat="0" applyProtection="0">
      <alignment horizontal="left" vertical="top" indent="1"/>
    </xf>
    <xf numFmtId="4" fontId="19" fillId="22" borderId="0" applyNumberFormat="0" applyProtection="0">
      <alignment horizontal="left" vertical="center" indent="1"/>
    </xf>
    <xf numFmtId="4" fontId="21" fillId="14" borderId="18" applyNumberFormat="0" applyProtection="0">
      <alignment horizontal="right" vertical="center"/>
    </xf>
    <xf numFmtId="4" fontId="21" fillId="3" borderId="18" applyNumberFormat="0" applyProtection="0">
      <alignment horizontal="right" vertical="center"/>
    </xf>
    <xf numFmtId="4" fontId="21" fillId="10" borderId="18" applyNumberFormat="0" applyProtection="0">
      <alignment horizontal="right" vertical="center"/>
    </xf>
    <xf numFmtId="4" fontId="21" fillId="23" borderId="18" applyNumberFormat="0" applyProtection="0">
      <alignment horizontal="right" vertical="center"/>
    </xf>
    <xf numFmtId="4" fontId="21" fillId="24" borderId="18" applyNumberFormat="0" applyProtection="0">
      <alignment horizontal="right" vertical="center"/>
    </xf>
    <xf numFmtId="4" fontId="21" fillId="13" borderId="18" applyNumberFormat="0" applyProtection="0">
      <alignment horizontal="right" vertical="center"/>
    </xf>
    <xf numFmtId="4" fontId="21" fillId="11" borderId="18" applyNumberFormat="0" applyProtection="0">
      <alignment horizontal="right" vertical="center"/>
    </xf>
    <xf numFmtId="4" fontId="21" fillId="25" borderId="18" applyNumberFormat="0" applyProtection="0">
      <alignment horizontal="right" vertical="center"/>
    </xf>
    <xf numFmtId="4" fontId="21" fillId="26" borderId="18" applyNumberFormat="0" applyProtection="0">
      <alignment horizontal="right" vertical="center"/>
    </xf>
    <xf numFmtId="4" fontId="19" fillId="27" borderId="19" applyNumberFormat="0" applyProtection="0">
      <alignment horizontal="left" vertical="center" indent="1"/>
    </xf>
    <xf numFmtId="4" fontId="21" fillId="28" borderId="0" applyNumberFormat="0" applyProtection="0">
      <alignment horizontal="left" vertical="center" indent="1"/>
    </xf>
    <xf numFmtId="4" fontId="22" fillId="29" borderId="0" applyNumberFormat="0" applyProtection="0">
      <alignment horizontal="left" vertical="center" indent="1"/>
    </xf>
    <xf numFmtId="4" fontId="21" fillId="30" borderId="18" applyNumberFormat="0" applyProtection="0">
      <alignment horizontal="right" vertical="center"/>
    </xf>
    <xf numFmtId="4" fontId="21" fillId="28" borderId="0" applyNumberFormat="0" applyProtection="0">
      <alignment horizontal="left" vertical="center" indent="1"/>
    </xf>
    <xf numFmtId="4" fontId="21" fillId="28" borderId="0" applyNumberFormat="0" applyProtection="0">
      <alignment horizontal="left" vertical="center" indent="1"/>
    </xf>
    <xf numFmtId="4" fontId="21" fillId="28" borderId="0" applyNumberFormat="0" applyProtection="0">
      <alignment horizontal="left" vertical="center" indent="1"/>
    </xf>
    <xf numFmtId="4" fontId="21" fillId="22" borderId="0" applyNumberFormat="0" applyProtection="0">
      <alignment horizontal="left" vertical="center" indent="1"/>
    </xf>
    <xf numFmtId="4" fontId="21" fillId="22" borderId="0" applyNumberFormat="0" applyProtection="0">
      <alignment horizontal="left" vertical="center" indent="1"/>
    </xf>
    <xf numFmtId="4" fontId="21" fillId="22" borderId="0" applyNumberFormat="0" applyProtection="0">
      <alignment horizontal="left" vertical="center" indent="1"/>
    </xf>
    <xf numFmtId="0" fontId="11" fillId="29" borderId="18" applyNumberFormat="0" applyProtection="0">
      <alignment horizontal="left" vertical="center" indent="1"/>
    </xf>
    <xf numFmtId="0" fontId="11" fillId="29" borderId="18" applyNumberFormat="0" applyProtection="0">
      <alignment horizontal="left" vertical="top" indent="1"/>
    </xf>
    <xf numFmtId="0" fontId="11" fillId="22" borderId="18" applyNumberFormat="0" applyProtection="0">
      <alignment horizontal="left" vertical="center" indent="1"/>
    </xf>
    <xf numFmtId="0" fontId="11" fillId="22" borderId="18" applyNumberFormat="0" applyProtection="0">
      <alignment horizontal="left" vertical="top" indent="1"/>
    </xf>
    <xf numFmtId="0" fontId="11" fillId="31" borderId="18" applyNumberFormat="0" applyProtection="0">
      <alignment horizontal="left" vertical="center" indent="1"/>
    </xf>
    <xf numFmtId="0" fontId="11" fillId="31" borderId="18" applyNumberFormat="0" applyProtection="0">
      <alignment horizontal="left" vertical="top" indent="1"/>
    </xf>
    <xf numFmtId="0" fontId="11" fillId="32" borderId="18" applyNumberFormat="0" applyProtection="0">
      <alignment horizontal="left" vertical="center" indent="1"/>
    </xf>
    <xf numFmtId="0" fontId="11" fillId="32" borderId="18" applyNumberFormat="0" applyProtection="0">
      <alignment horizontal="left" vertical="top" indent="1"/>
    </xf>
    <xf numFmtId="4" fontId="21" fillId="33" borderId="18" applyNumberFormat="0" applyProtection="0">
      <alignment vertical="center"/>
    </xf>
    <xf numFmtId="4" fontId="23" fillId="33" borderId="18" applyNumberFormat="0" applyProtection="0">
      <alignment vertical="center"/>
    </xf>
    <xf numFmtId="4" fontId="21" fillId="33" borderId="18" applyNumberFormat="0" applyProtection="0">
      <alignment horizontal="left" vertical="center" indent="1"/>
    </xf>
    <xf numFmtId="0" fontId="21" fillId="33" borderId="18" applyNumberFormat="0" applyProtection="0">
      <alignment horizontal="left" vertical="top" indent="1"/>
    </xf>
    <xf numFmtId="4" fontId="21" fillId="28" borderId="18" applyNumberFormat="0" applyProtection="0">
      <alignment horizontal="right" vertical="center"/>
    </xf>
    <xf numFmtId="4" fontId="23" fillId="28" borderId="18" applyNumberFormat="0" applyProtection="0">
      <alignment horizontal="right" vertical="center"/>
    </xf>
    <xf numFmtId="4" fontId="21" fillId="30" borderId="18" applyNumberFormat="0" applyProtection="0">
      <alignment horizontal="left" vertical="center" indent="1"/>
    </xf>
    <xf numFmtId="0" fontId="21" fillId="22" borderId="18" applyNumberFormat="0" applyProtection="0">
      <alignment horizontal="left" vertical="top" indent="1"/>
    </xf>
    <xf numFmtId="4" fontId="24" fillId="34" borderId="0" applyNumberFormat="0" applyProtection="0">
      <alignment horizontal="left" vertical="center" indent="1"/>
    </xf>
    <xf numFmtId="4" fontId="13" fillId="28" borderId="18" applyNumberFormat="0" applyProtection="0">
      <alignment horizontal="right" vertical="center"/>
    </xf>
    <xf numFmtId="0" fontId="11" fillId="4" borderId="0" applyNumberFormat="0" applyFont="0" applyBorder="0" applyAlignment="0" applyProtection="0"/>
    <xf numFmtId="0" fontId="11" fillId="15" borderId="0" applyNumberFormat="0" applyFont="0" applyBorder="0" applyAlignment="0" applyProtection="0"/>
    <xf numFmtId="0" fontId="11" fillId="6" borderId="0" applyNumberFormat="0" applyFont="0" applyBorder="0" applyAlignment="0" applyProtection="0"/>
    <xf numFmtId="38" fontId="12" fillId="0" borderId="0" applyFill="0" applyBorder="0" applyAlignment="0" applyProtection="0"/>
    <xf numFmtId="0" fontId="11" fillId="6" borderId="0" applyNumberFormat="0" applyFont="0" applyBorder="0" applyAlignment="0" applyProtection="0"/>
    <xf numFmtId="0" fontId="11" fillId="0" borderId="0" applyNumberFormat="0" applyFont="0" applyFill="0" applyBorder="0" applyAlignment="0" applyProtection="0"/>
    <xf numFmtId="41" fontId="12" fillId="0" borderId="0" applyNumberFormat="0" applyFont="0" applyBorder="0" applyAlignment="0" applyProtection="0"/>
    <xf numFmtId="0" fontId="43" fillId="18" borderId="0" applyNumberFormat="0" applyBorder="0" applyAlignment="0" applyProtection="0"/>
    <xf numFmtId="0" fontId="32" fillId="35" borderId="0"/>
    <xf numFmtId="0" fontId="33" fillId="35" borderId="0"/>
    <xf numFmtId="0" fontId="34" fillId="35" borderId="20"/>
    <xf numFmtId="0" fontId="34" fillId="35" borderId="0"/>
    <xf numFmtId="0" fontId="32" fillId="19" borderId="20">
      <protection locked="0"/>
    </xf>
    <xf numFmtId="0" fontId="32" fillId="35" borderId="0"/>
    <xf numFmtId="0" fontId="17" fillId="0" borderId="21"/>
    <xf numFmtId="0" fontId="35" fillId="6" borderId="22">
      <alignment horizontal="center"/>
    </xf>
    <xf numFmtId="0" fontId="50" fillId="15" borderId="16" applyNumberFormat="0" applyAlignment="0" applyProtection="0"/>
    <xf numFmtId="0" fontId="17" fillId="0" borderId="0"/>
    <xf numFmtId="0" fontId="11" fillId="0" borderId="0"/>
    <xf numFmtId="0" fontId="11" fillId="0" borderId="0"/>
    <xf numFmtId="0" fontId="42" fillId="0" borderId="0" applyNumberFormat="0" applyFill="0" applyBorder="0" applyAlignment="0" applyProtection="0"/>
    <xf numFmtId="0" fontId="51" fillId="0" borderId="0" applyNumberFormat="0" applyFill="0" applyBorder="0" applyAlignment="0" applyProtection="0"/>
    <xf numFmtId="0" fontId="36" fillId="0" borderId="0">
      <alignment horizontal="left"/>
    </xf>
    <xf numFmtId="0" fontId="44" fillId="0" borderId="12" applyNumberFormat="0" applyFill="0" applyAlignment="0" applyProtection="0"/>
    <xf numFmtId="0" fontId="45" fillId="0" borderId="13" applyNumberFormat="0" applyFill="0" applyAlignment="0" applyProtection="0"/>
    <xf numFmtId="0" fontId="46" fillId="0" borderId="14" applyNumberFormat="0" applyFill="0" applyAlignment="0" applyProtection="0"/>
    <xf numFmtId="0" fontId="46" fillId="0" borderId="0" applyNumberFormat="0" applyFill="0" applyBorder="0" applyAlignment="0" applyProtection="0"/>
    <xf numFmtId="0" fontId="36" fillId="0" borderId="0">
      <alignment horizontal="left"/>
    </xf>
    <xf numFmtId="0" fontId="52" fillId="0" borderId="23" applyNumberFormat="0" applyFill="0" applyAlignment="0" applyProtection="0"/>
    <xf numFmtId="0" fontId="11" fillId="0" borderId="0" applyFont="0" applyFill="0" applyBorder="0" applyAlignment="0" applyProtection="0"/>
    <xf numFmtId="0" fontId="11" fillId="0" borderId="0" applyFont="0" applyFill="0" applyBorder="0" applyAlignment="0" applyProtection="0"/>
    <xf numFmtId="0" fontId="41" fillId="16" borderId="7" applyNumberFormat="0" applyAlignment="0" applyProtection="0"/>
    <xf numFmtId="42" fontId="11" fillId="0" borderId="0" applyFont="0" applyFill="0" applyBorder="0" applyAlignment="0" applyProtection="0"/>
    <xf numFmtId="44" fontId="11" fillId="0" borderId="0" applyFont="0" applyFill="0" applyBorder="0" applyAlignment="0" applyProtection="0"/>
    <xf numFmtId="0" fontId="53" fillId="0" borderId="0" applyNumberFormat="0" applyFill="0" applyBorder="0" applyAlignment="0" applyProtection="0"/>
    <xf numFmtId="0" fontId="11" fillId="0" borderId="0"/>
    <xf numFmtId="0" fontId="21" fillId="0" borderId="0">
      <alignment vertical="top"/>
    </xf>
    <xf numFmtId="0" fontId="11" fillId="4" borderId="8" applyNumberFormat="0" applyFont="0" applyAlignment="0" applyProtection="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170" fontId="37" fillId="4" borderId="0" applyNumberFormat="0" applyBorder="0" applyAlignment="0" applyProtection="0"/>
    <xf numFmtId="170" fontId="37" fillId="2" borderId="0" applyNumberFormat="0" applyBorder="0" applyAlignment="0" applyProtection="0"/>
    <xf numFmtId="170" fontId="37" fillId="5" borderId="0" applyNumberFormat="0" applyBorder="0" applyAlignment="0" applyProtection="0"/>
    <xf numFmtId="170" fontId="37" fillId="4" borderId="0" applyNumberFormat="0" applyBorder="0" applyAlignment="0" applyProtection="0"/>
    <xf numFmtId="170" fontId="37" fillId="2" borderId="0" applyNumberFormat="0" applyBorder="0" applyAlignment="0" applyProtection="0"/>
    <xf numFmtId="170" fontId="37" fillId="3" borderId="0" applyNumberFormat="0" applyBorder="0" applyAlignment="0" applyProtection="0"/>
    <xf numFmtId="170" fontId="37" fillId="4" borderId="0" applyNumberFormat="0" applyBorder="0" applyAlignment="0" applyProtection="0"/>
    <xf numFmtId="170" fontId="37" fillId="2" borderId="0" applyNumberFormat="0" applyBorder="0" applyAlignment="0" applyProtection="0"/>
    <xf numFmtId="170" fontId="37" fillId="5" borderId="0" applyNumberFormat="0" applyBorder="0" applyAlignment="0" applyProtection="0"/>
    <xf numFmtId="170" fontId="37" fillId="4" borderId="0" applyNumberFormat="0" applyBorder="0" applyAlignment="0" applyProtection="0"/>
    <xf numFmtId="170" fontId="37" fillId="6" borderId="0" applyNumberFormat="0" applyBorder="0" applyAlignment="0" applyProtection="0"/>
    <xf numFmtId="170" fontId="37" fillId="3" borderId="0" applyNumberFormat="0" applyBorder="0" applyAlignment="0" applyProtection="0"/>
    <xf numFmtId="170" fontId="37" fillId="7" borderId="0" applyNumberFormat="0" applyBorder="0" applyAlignment="0" applyProtection="0"/>
    <xf numFmtId="170" fontId="37" fillId="6" borderId="0" applyNumberFormat="0" applyBorder="0" applyAlignment="0" applyProtection="0"/>
    <xf numFmtId="170" fontId="37" fillId="8" borderId="0" applyNumberFormat="0" applyBorder="0" applyAlignment="0" applyProtection="0"/>
    <xf numFmtId="170" fontId="37" fillId="7" borderId="0" applyNumberFormat="0" applyBorder="0" applyAlignment="0" applyProtection="0"/>
    <xf numFmtId="170" fontId="37" fillId="6" borderId="0" applyNumberFormat="0" applyBorder="0" applyAlignment="0" applyProtection="0"/>
    <xf numFmtId="170" fontId="37" fillId="3" borderId="0" applyNumberFormat="0" applyBorder="0" applyAlignment="0" applyProtection="0"/>
    <xf numFmtId="170" fontId="37" fillId="7" borderId="0" applyNumberFormat="0" applyBorder="0" applyAlignment="0" applyProtection="0"/>
    <xf numFmtId="170" fontId="37" fillId="6" borderId="0" applyNumberFormat="0" applyBorder="0" applyAlignment="0" applyProtection="0"/>
    <xf numFmtId="170" fontId="37" fillId="8" borderId="0" applyNumberFormat="0" applyBorder="0" applyAlignment="0" applyProtection="0"/>
    <xf numFmtId="170" fontId="37" fillId="7" borderId="0" applyNumberFormat="0" applyBorder="0" applyAlignment="0" applyProtection="0"/>
    <xf numFmtId="170" fontId="38" fillId="9" borderId="0" applyNumberFormat="0" applyBorder="0" applyAlignment="0" applyProtection="0"/>
    <xf numFmtId="170" fontId="38" fillId="3" borderId="0" applyNumberFormat="0" applyBorder="0" applyAlignment="0" applyProtection="0"/>
    <xf numFmtId="170" fontId="38" fillId="7" borderId="0" applyNumberFormat="0" applyBorder="0" applyAlignment="0" applyProtection="0"/>
    <xf numFmtId="170" fontId="38" fillId="6" borderId="0" applyNumberFormat="0" applyBorder="0" applyAlignment="0" applyProtection="0"/>
    <xf numFmtId="170" fontId="38" fillId="9" borderId="0" applyNumberFormat="0" applyBorder="0" applyAlignment="0" applyProtection="0"/>
    <xf numFmtId="170" fontId="38" fillId="3" borderId="0" applyNumberFormat="0" applyBorder="0" applyAlignment="0" applyProtection="0"/>
    <xf numFmtId="170" fontId="38" fillId="9" borderId="0" applyNumberFormat="0" applyBorder="0" applyAlignment="0" applyProtection="0"/>
    <xf numFmtId="170" fontId="38" fillId="3" borderId="0" applyNumberFormat="0" applyBorder="0" applyAlignment="0" applyProtection="0"/>
    <xf numFmtId="170" fontId="38" fillId="7" borderId="0" applyNumberFormat="0" applyBorder="0" applyAlignment="0" applyProtection="0"/>
    <xf numFmtId="170" fontId="38" fillId="6" borderId="0" applyNumberFormat="0" applyBorder="0" applyAlignment="0" applyProtection="0"/>
    <xf numFmtId="170" fontId="38" fillId="9" borderId="0" applyNumberFormat="0" applyBorder="0" applyAlignment="0" applyProtection="0"/>
    <xf numFmtId="170" fontId="38" fillId="3" borderId="0" applyNumberFormat="0" applyBorder="0" applyAlignment="0" applyProtection="0"/>
    <xf numFmtId="170" fontId="38" fillId="9" borderId="0" applyNumberFormat="0" applyBorder="0" applyAlignment="0" applyProtection="0"/>
    <xf numFmtId="170" fontId="38" fillId="10" borderId="0" applyNumberFormat="0" applyBorder="0" applyAlignment="0" applyProtection="0"/>
    <xf numFmtId="170" fontId="38" fillId="11" borderId="0" applyNumberFormat="0" applyBorder="0" applyAlignment="0" applyProtection="0"/>
    <xf numFmtId="170" fontId="38" fillId="12" borderId="0" applyNumberFormat="0" applyBorder="0" applyAlignment="0" applyProtection="0"/>
    <xf numFmtId="170" fontId="38" fillId="9" borderId="0" applyNumberFormat="0" applyBorder="0" applyAlignment="0" applyProtection="0"/>
    <xf numFmtId="170" fontId="38" fillId="13" borderId="0" applyNumberFormat="0" applyBorder="0" applyAlignment="0" applyProtection="0"/>
    <xf numFmtId="170" fontId="53" fillId="0" borderId="0" applyNumberFormat="0" applyFill="0" applyBorder="0" applyAlignment="0" applyProtection="0"/>
    <xf numFmtId="170" fontId="39" fillId="14" borderId="0" applyNumberFormat="0" applyBorder="0" applyAlignment="0" applyProtection="0"/>
    <xf numFmtId="170" fontId="14" fillId="0" borderId="0" applyNumberFormat="0" applyFill="0" applyBorder="0" applyAlignment="0" applyProtection="0">
      <alignment vertical="top"/>
      <protection locked="0"/>
    </xf>
    <xf numFmtId="170" fontId="14" fillId="0" borderId="0" applyNumberFormat="0" applyFill="0" applyBorder="0" applyAlignment="0" applyProtection="0">
      <alignment vertical="top"/>
      <protection locked="0"/>
    </xf>
    <xf numFmtId="170" fontId="40" fillId="15" borderId="5" applyNumberFormat="0" applyAlignment="0" applyProtection="0"/>
    <xf numFmtId="170" fontId="40" fillId="15" borderId="5" applyNumberFormat="0" applyAlignment="0" applyProtection="0"/>
    <xf numFmtId="170" fontId="48" fillId="0" borderId="6" applyNumberFormat="0" applyFill="0" applyAlignment="0" applyProtection="0"/>
    <xf numFmtId="170" fontId="41" fillId="16" borderId="7" applyNumberFormat="0" applyAlignment="0" applyProtection="0"/>
    <xf numFmtId="170" fontId="11" fillId="4" borderId="8" applyNumberFormat="0" applyFont="0" applyAlignment="0" applyProtection="0"/>
    <xf numFmtId="170" fontId="26" fillId="17" borderId="9" applyNumberFormat="0" applyProtection="0">
      <alignment horizontal="center"/>
    </xf>
    <xf numFmtId="170" fontId="26" fillId="17" borderId="9" applyNumberFormat="0" applyProtection="0">
      <alignment horizontal="center"/>
    </xf>
    <xf numFmtId="170" fontId="26" fillId="17" borderId="9" applyNumberFormat="0" applyProtection="0">
      <alignment horizontal="center"/>
    </xf>
    <xf numFmtId="170" fontId="29" fillId="0" borderId="0" applyNumberFormat="0" applyFill="0" applyBorder="0" applyAlignment="0" applyProtection="0"/>
    <xf numFmtId="170" fontId="47" fillId="7" borderId="5" applyNumberFormat="0" applyAlignment="0" applyProtection="0"/>
    <xf numFmtId="170" fontId="42" fillId="0" borderId="0" applyNumberFormat="0" applyFill="0" applyBorder="0" applyAlignment="0" applyProtection="0"/>
    <xf numFmtId="170" fontId="30" fillId="0" borderId="0" applyNumberFormat="0" applyFill="0" applyBorder="0" applyAlignment="0" applyProtection="0"/>
    <xf numFmtId="170" fontId="43" fillId="18" borderId="0" applyNumberFormat="0" applyBorder="0" applyAlignment="0" applyProtection="0"/>
    <xf numFmtId="170" fontId="27" fillId="0" borderId="10" applyNumberFormat="0" applyAlignment="0" applyProtection="0">
      <alignment horizontal="left" vertical="center"/>
    </xf>
    <xf numFmtId="170" fontId="27" fillId="0" borderId="11">
      <alignment horizontal="left" vertical="center"/>
    </xf>
    <xf numFmtId="170" fontId="44" fillId="0" borderId="12" applyNumberFormat="0" applyFill="0" applyAlignment="0" applyProtection="0"/>
    <xf numFmtId="170" fontId="45" fillId="0" borderId="13" applyNumberFormat="0" applyFill="0" applyAlignment="0" applyProtection="0"/>
    <xf numFmtId="170" fontId="46" fillId="0" borderId="14" applyNumberFormat="0" applyFill="0" applyAlignment="0" applyProtection="0"/>
    <xf numFmtId="170" fontId="46" fillId="0" borderId="0" applyNumberFormat="0" applyFill="0" applyBorder="0" applyAlignment="0" applyProtection="0"/>
    <xf numFmtId="170" fontId="47" fillId="7" borderId="5" applyNumberFormat="0" applyAlignment="0" applyProtection="0"/>
    <xf numFmtId="170" fontId="39" fillId="14" borderId="0" applyNumberFormat="0" applyBorder="0" applyAlignment="0" applyProtection="0"/>
    <xf numFmtId="170" fontId="48" fillId="0" borderId="6" applyNumberFormat="0" applyFill="0" applyAlignment="0" applyProtection="0"/>
    <xf numFmtId="170" fontId="49" fillId="7" borderId="0" applyNumberFormat="0" applyBorder="0" applyAlignment="0" applyProtection="0"/>
    <xf numFmtId="170" fontId="49" fillId="7" borderId="0" applyNumberFormat="0" applyBorder="0" applyAlignment="0" applyProtection="0"/>
    <xf numFmtId="170" fontId="30" fillId="0" borderId="0"/>
    <xf numFmtId="170" fontId="11" fillId="0" borderId="0"/>
    <xf numFmtId="170" fontId="11" fillId="0" borderId="0"/>
    <xf numFmtId="170" fontId="11" fillId="0" borderId="0"/>
    <xf numFmtId="170" fontId="11" fillId="0" borderId="0">
      <alignment vertical="center"/>
    </xf>
    <xf numFmtId="170" fontId="11" fillId="4" borderId="8" applyNumberFormat="0" applyFont="0" applyAlignment="0" applyProtection="0"/>
    <xf numFmtId="170" fontId="50" fillId="15" borderId="16" applyNumberFormat="0" applyAlignment="0" applyProtection="0"/>
    <xf numFmtId="170" fontId="17" fillId="0" borderId="0" applyNumberFormat="0" applyFont="0" applyFill="0" applyBorder="0" applyAlignment="0" applyProtection="0">
      <alignment horizontal="left"/>
    </xf>
    <xf numFmtId="170" fontId="18" fillId="0" borderId="17">
      <alignment horizontal="center"/>
    </xf>
    <xf numFmtId="170" fontId="18" fillId="0" borderId="17">
      <alignment horizontal="center"/>
    </xf>
    <xf numFmtId="170" fontId="18" fillId="0" borderId="17">
      <alignment horizontal="center"/>
    </xf>
    <xf numFmtId="170" fontId="18" fillId="0" borderId="17">
      <alignment horizontal="center"/>
    </xf>
    <xf numFmtId="170" fontId="18" fillId="0" borderId="17">
      <alignment horizontal="center"/>
    </xf>
    <xf numFmtId="170" fontId="18" fillId="0" borderId="17">
      <alignment horizontal="center"/>
    </xf>
    <xf numFmtId="170" fontId="17" fillId="20" borderId="0" applyNumberFormat="0" applyFont="0" applyBorder="0" applyAlignment="0" applyProtection="0"/>
    <xf numFmtId="170" fontId="19" fillId="21" borderId="18" applyNumberFormat="0" applyProtection="0">
      <alignment horizontal="left" vertical="top" indent="1"/>
    </xf>
    <xf numFmtId="170" fontId="11" fillId="29" borderId="18" applyNumberFormat="0" applyProtection="0">
      <alignment horizontal="left" vertical="center" indent="1"/>
    </xf>
    <xf numFmtId="170" fontId="11" fillId="29" borderId="18" applyNumberFormat="0" applyProtection="0">
      <alignment horizontal="left" vertical="top" indent="1"/>
    </xf>
    <xf numFmtId="170" fontId="11" fillId="22" borderId="18" applyNumberFormat="0" applyProtection="0">
      <alignment horizontal="left" vertical="center" indent="1"/>
    </xf>
    <xf numFmtId="170" fontId="11" fillId="22" borderId="18" applyNumberFormat="0" applyProtection="0">
      <alignment horizontal="left" vertical="top" indent="1"/>
    </xf>
    <xf numFmtId="170" fontId="11" fillId="31" borderId="18" applyNumberFormat="0" applyProtection="0">
      <alignment horizontal="left" vertical="center" indent="1"/>
    </xf>
    <xf numFmtId="170" fontId="11" fillId="31" borderId="18" applyNumberFormat="0" applyProtection="0">
      <alignment horizontal="left" vertical="top" indent="1"/>
    </xf>
    <xf numFmtId="170" fontId="11" fillId="32" borderId="18" applyNumberFormat="0" applyProtection="0">
      <alignment horizontal="left" vertical="center" indent="1"/>
    </xf>
    <xf numFmtId="170" fontId="11" fillId="32" borderId="18" applyNumberFormat="0" applyProtection="0">
      <alignment horizontal="left" vertical="top" indent="1"/>
    </xf>
    <xf numFmtId="170" fontId="21" fillId="33" borderId="18" applyNumberFormat="0" applyProtection="0">
      <alignment horizontal="left" vertical="top" indent="1"/>
    </xf>
    <xf numFmtId="170" fontId="21" fillId="22" borderId="18" applyNumberFormat="0" applyProtection="0">
      <alignment horizontal="left" vertical="top" indent="1"/>
    </xf>
    <xf numFmtId="170" fontId="11" fillId="4" borderId="0" applyNumberFormat="0" applyFont="0" applyBorder="0" applyAlignment="0" applyProtection="0"/>
    <xf numFmtId="170" fontId="11" fillId="15" borderId="0" applyNumberFormat="0" applyFont="0" applyBorder="0" applyAlignment="0" applyProtection="0"/>
    <xf numFmtId="170" fontId="11" fillId="6" borderId="0" applyNumberFormat="0" applyFont="0" applyBorder="0" applyAlignment="0" applyProtection="0"/>
    <xf numFmtId="170" fontId="11" fillId="0" borderId="0"/>
    <xf numFmtId="170" fontId="11" fillId="6" borderId="0" applyNumberFormat="0" applyFont="0" applyBorder="0" applyAlignment="0" applyProtection="0"/>
    <xf numFmtId="170" fontId="11" fillId="0" borderId="0" applyNumberFormat="0" applyFont="0" applyFill="0" applyBorder="0" applyAlignment="0" applyProtection="0"/>
    <xf numFmtId="170" fontId="43" fillId="18" borderId="0" applyNumberFormat="0" applyBorder="0" applyAlignment="0" applyProtection="0"/>
    <xf numFmtId="170" fontId="32" fillId="35" borderId="0"/>
    <xf numFmtId="170" fontId="33" fillId="35" borderId="0"/>
    <xf numFmtId="170" fontId="34" fillId="35" borderId="20"/>
    <xf numFmtId="170" fontId="34" fillId="35" borderId="0"/>
    <xf numFmtId="170" fontId="32" fillId="19" borderId="20">
      <protection locked="0"/>
    </xf>
    <xf numFmtId="170" fontId="32" fillId="35" borderId="0"/>
    <xf numFmtId="170" fontId="17" fillId="0" borderId="21"/>
    <xf numFmtId="170" fontId="35" fillId="6" borderId="22">
      <alignment horizontal="center"/>
    </xf>
    <xf numFmtId="170" fontId="50" fillId="15" borderId="16" applyNumberFormat="0" applyAlignment="0" applyProtection="0"/>
    <xf numFmtId="170" fontId="11" fillId="0" borderId="0"/>
    <xf numFmtId="170" fontId="42" fillId="0" borderId="0" applyNumberFormat="0" applyFill="0" applyBorder="0" applyAlignment="0" applyProtection="0"/>
    <xf numFmtId="170" fontId="51" fillId="0" borderId="0" applyNumberFormat="0" applyFill="0" applyBorder="0" applyAlignment="0" applyProtection="0"/>
    <xf numFmtId="170" fontId="36" fillId="0" borderId="0">
      <alignment horizontal="left"/>
    </xf>
    <xf numFmtId="170" fontId="44" fillId="0" borderId="12" applyNumberFormat="0" applyFill="0" applyAlignment="0" applyProtection="0"/>
    <xf numFmtId="170" fontId="45" fillId="0" borderId="13" applyNumberFormat="0" applyFill="0" applyAlignment="0" applyProtection="0"/>
    <xf numFmtId="170" fontId="46" fillId="0" borderId="14" applyNumberFormat="0" applyFill="0" applyAlignment="0" applyProtection="0"/>
    <xf numFmtId="170" fontId="46" fillId="0" borderId="0" applyNumberFormat="0" applyFill="0" applyBorder="0" applyAlignment="0" applyProtection="0"/>
    <xf numFmtId="170" fontId="52" fillId="0" borderId="23" applyNumberFormat="0" applyFill="0" applyAlignment="0" applyProtection="0"/>
    <xf numFmtId="170" fontId="41" fillId="16" borderId="7" applyNumberFormat="0" applyAlignment="0" applyProtection="0"/>
    <xf numFmtId="170" fontId="11" fillId="0" borderId="0"/>
    <xf numFmtId="0" fontId="11" fillId="0" borderId="0"/>
    <xf numFmtId="170" fontId="37" fillId="3" borderId="0" applyNumberFormat="0" applyBorder="0" applyAlignment="0" applyProtection="0"/>
    <xf numFmtId="170" fontId="37" fillId="2" borderId="0" applyNumberFormat="0" applyBorder="0" applyAlignment="0" applyProtection="0"/>
    <xf numFmtId="170" fontId="21" fillId="0" borderId="0">
      <alignment vertical="top"/>
    </xf>
    <xf numFmtId="170" fontId="11" fillId="0" borderId="0"/>
    <xf numFmtId="170" fontId="53" fillId="0" borderId="0" applyNumberFormat="0" applyFill="0" applyBorder="0" applyAlignment="0" applyProtection="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0" fontId="4" fillId="0" borderId="0"/>
    <xf numFmtId="0" fontId="11" fillId="0" borderId="0"/>
    <xf numFmtId="164" fontId="12" fillId="0" borderId="0" applyNumberFormat="0" applyFont="0" applyBorder="0" applyAlignment="0" applyProtection="0"/>
    <xf numFmtId="0" fontId="36" fillId="0" borderId="0">
      <alignment horizontal="left"/>
    </xf>
    <xf numFmtId="0" fontId="10" fillId="0" borderId="0"/>
    <xf numFmtId="0" fontId="10" fillId="0" borderId="0"/>
    <xf numFmtId="0" fontId="10" fillId="0" borderId="0"/>
    <xf numFmtId="0" fontId="54" fillId="0" borderId="0" applyNumberFormat="0" applyFill="0" applyBorder="0" applyAlignment="0" applyProtection="0">
      <alignment vertical="top"/>
      <protection locked="0"/>
    </xf>
    <xf numFmtId="177" fontId="56" fillId="19" borderId="0"/>
    <xf numFmtId="0" fontId="58" fillId="0" borderId="0"/>
    <xf numFmtId="0" fontId="3" fillId="0" borderId="0"/>
    <xf numFmtId="0" fontId="10" fillId="0" borderId="0"/>
    <xf numFmtId="175" fontId="10" fillId="0" borderId="0" applyFont="0" applyFill="0" applyBorder="0" applyAlignment="0" applyProtection="0"/>
    <xf numFmtId="170" fontId="10" fillId="0" borderId="0" applyFont="0" applyFill="0" applyBorder="0" applyAlignment="0" applyProtection="0"/>
    <xf numFmtId="0" fontId="39" fillId="14" borderId="0" applyNumberFormat="0" applyBorder="0" applyAlignment="0" applyProtection="0"/>
    <xf numFmtId="171" fontId="10" fillId="0" borderId="15" applyNumberFormat="0" applyAlignment="0"/>
    <xf numFmtId="0" fontId="49" fillId="7" borderId="0" applyNumberFormat="0" applyBorder="0" applyAlignment="0" applyProtection="0"/>
    <xf numFmtId="0" fontId="10" fillId="0" borderId="0"/>
    <xf numFmtId="0" fontId="10" fillId="0" borderId="0"/>
    <xf numFmtId="0" fontId="10" fillId="0" borderId="0"/>
    <xf numFmtId="0" fontId="10" fillId="4" borderId="8" applyNumberFormat="0" applyFont="0" applyAlignment="0" applyProtection="0"/>
    <xf numFmtId="0" fontId="10" fillId="29" borderId="18" applyNumberFormat="0" applyProtection="0">
      <alignment horizontal="left" vertical="center" indent="1"/>
    </xf>
    <xf numFmtId="0" fontId="10" fillId="29" borderId="18" applyNumberFormat="0" applyProtection="0">
      <alignment horizontal="left" vertical="top" indent="1"/>
    </xf>
    <xf numFmtId="0" fontId="10" fillId="22" borderId="18" applyNumberFormat="0" applyProtection="0">
      <alignment horizontal="left" vertical="center" indent="1"/>
    </xf>
    <xf numFmtId="0" fontId="10" fillId="22" borderId="18" applyNumberFormat="0" applyProtection="0">
      <alignment horizontal="left" vertical="top" indent="1"/>
    </xf>
    <xf numFmtId="0" fontId="10" fillId="31" borderId="18" applyNumberFormat="0" applyProtection="0">
      <alignment horizontal="left" vertical="center" indent="1"/>
    </xf>
    <xf numFmtId="0" fontId="10" fillId="31" borderId="18" applyNumberFormat="0" applyProtection="0">
      <alignment horizontal="left" vertical="top" indent="1"/>
    </xf>
    <xf numFmtId="0" fontId="10" fillId="32" borderId="18" applyNumberFormat="0" applyProtection="0">
      <alignment horizontal="left" vertical="center" indent="1"/>
    </xf>
    <xf numFmtId="0" fontId="10" fillId="32" borderId="18" applyNumberFormat="0" applyProtection="0">
      <alignment horizontal="left" vertical="top" indent="1"/>
    </xf>
    <xf numFmtId="0" fontId="10" fillId="4" borderId="0" applyNumberFormat="0" applyFont="0" applyBorder="0" applyAlignment="0" applyProtection="0"/>
    <xf numFmtId="0" fontId="10" fillId="15" borderId="0" applyNumberFormat="0" applyFont="0" applyBorder="0" applyAlignment="0" applyProtection="0"/>
    <xf numFmtId="0" fontId="10" fillId="6" borderId="0" applyNumberFormat="0" applyFont="0" applyBorder="0" applyAlignment="0" applyProtection="0"/>
    <xf numFmtId="0" fontId="10" fillId="6" borderId="0" applyNumberFormat="0" applyFont="0" applyBorder="0" applyAlignment="0" applyProtection="0"/>
    <xf numFmtId="0" fontId="10" fillId="0" borderId="0" applyNumberFormat="0" applyFont="0" applyFill="0" applyBorder="0" applyAlignment="0" applyProtection="0"/>
    <xf numFmtId="0" fontId="43" fillId="18" borderId="0" applyNumberFormat="0" applyBorder="0" applyAlignment="0" applyProtection="0"/>
    <xf numFmtId="0" fontId="50" fillId="15" borderId="16" applyNumberFormat="0" applyAlignment="0" applyProtection="0"/>
    <xf numFmtId="0" fontId="10" fillId="0" borderId="0"/>
    <xf numFmtId="0" fontId="42" fillId="0" borderId="0" applyNumberFormat="0" applyFill="0" applyBorder="0" applyAlignment="0" applyProtection="0"/>
    <xf numFmtId="0" fontId="36" fillId="0" borderId="0">
      <alignment horizontal="left"/>
    </xf>
    <xf numFmtId="0" fontId="44" fillId="0" borderId="12" applyNumberFormat="0" applyFill="0" applyAlignment="0" applyProtection="0"/>
    <xf numFmtId="0" fontId="45" fillId="0" borderId="13" applyNumberFormat="0" applyFill="0" applyAlignment="0" applyProtection="0"/>
    <xf numFmtId="0" fontId="46" fillId="0" borderId="14" applyNumberFormat="0" applyFill="0" applyAlignment="0" applyProtection="0"/>
    <xf numFmtId="0" fontId="46" fillId="0" borderId="0" applyNumberFormat="0" applyFill="0" applyBorder="0" applyAlignment="0" applyProtection="0"/>
    <xf numFmtId="0" fontId="41" fillId="16" borderId="7" applyNumberFormat="0" applyAlignment="0" applyProtection="0"/>
    <xf numFmtId="0" fontId="10" fillId="0" borderId="0"/>
    <xf numFmtId="0" fontId="10" fillId="4" borderId="8" applyNumberFormat="0" applyFont="0" applyAlignment="0" applyProtection="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36" fillId="0" borderId="0">
      <alignment horizontal="left"/>
    </xf>
    <xf numFmtId="180" fontId="10" fillId="0" borderId="0" applyFont="0" applyFill="0" applyBorder="0" applyAlignment="0" applyProtection="0"/>
    <xf numFmtId="180" fontId="10" fillId="0" borderId="0" applyFont="0" applyFill="0" applyBorder="0" applyAlignment="0" applyProtection="0"/>
    <xf numFmtId="177" fontId="56" fillId="15" borderId="0"/>
    <xf numFmtId="170" fontId="10" fillId="4" borderId="8" applyNumberFormat="0" applyFont="0" applyAlignment="0" applyProtection="0"/>
    <xf numFmtId="170" fontId="10" fillId="0" borderId="0"/>
    <xf numFmtId="170" fontId="10" fillId="0" borderId="0"/>
    <xf numFmtId="170" fontId="10" fillId="0" borderId="0"/>
    <xf numFmtId="170" fontId="10" fillId="4" borderId="8" applyNumberFormat="0" applyFont="0" applyAlignment="0" applyProtection="0"/>
    <xf numFmtId="170" fontId="10" fillId="29" borderId="18" applyNumberFormat="0" applyProtection="0">
      <alignment horizontal="left" vertical="center" indent="1"/>
    </xf>
    <xf numFmtId="170" fontId="10" fillId="29" borderId="18" applyNumberFormat="0" applyProtection="0">
      <alignment horizontal="left" vertical="top" indent="1"/>
    </xf>
    <xf numFmtId="170" fontId="10" fillId="22" borderId="18" applyNumberFormat="0" applyProtection="0">
      <alignment horizontal="left" vertical="center" indent="1"/>
    </xf>
    <xf numFmtId="170" fontId="10" fillId="22" borderId="18" applyNumberFormat="0" applyProtection="0">
      <alignment horizontal="left" vertical="top" indent="1"/>
    </xf>
    <xf numFmtId="170" fontId="10" fillId="31" borderId="18" applyNumberFormat="0" applyProtection="0">
      <alignment horizontal="left" vertical="center" indent="1"/>
    </xf>
    <xf numFmtId="170" fontId="10" fillId="31" borderId="18" applyNumberFormat="0" applyProtection="0">
      <alignment horizontal="left" vertical="top" indent="1"/>
    </xf>
    <xf numFmtId="170" fontId="10" fillId="32" borderId="18" applyNumberFormat="0" applyProtection="0">
      <alignment horizontal="left" vertical="center" indent="1"/>
    </xf>
    <xf numFmtId="170" fontId="10" fillId="32" borderId="18" applyNumberFormat="0" applyProtection="0">
      <alignment horizontal="left" vertical="top" indent="1"/>
    </xf>
    <xf numFmtId="170" fontId="10" fillId="4" borderId="0" applyNumberFormat="0" applyFont="0" applyBorder="0" applyAlignment="0" applyProtection="0"/>
    <xf numFmtId="170" fontId="10" fillId="15" borderId="0" applyNumberFormat="0" applyFont="0" applyBorder="0" applyAlignment="0" applyProtection="0"/>
    <xf numFmtId="170" fontId="10" fillId="6" borderId="0" applyNumberFormat="0" applyFont="0" applyBorder="0" applyAlignment="0" applyProtection="0"/>
    <xf numFmtId="170" fontId="10" fillId="0" borderId="0"/>
    <xf numFmtId="170" fontId="10" fillId="6" borderId="0" applyNumberFormat="0" applyFont="0" applyBorder="0" applyAlignment="0" applyProtection="0"/>
    <xf numFmtId="170" fontId="10" fillId="0" borderId="0" applyNumberFormat="0" applyFont="0" applyFill="0" applyBorder="0" applyAlignment="0" applyProtection="0"/>
    <xf numFmtId="170" fontId="10" fillId="0" borderId="0"/>
    <xf numFmtId="170" fontId="10" fillId="0" borderId="0"/>
    <xf numFmtId="0" fontId="10" fillId="0" borderId="0"/>
    <xf numFmtId="170" fontId="10" fillId="0" borderId="0"/>
    <xf numFmtId="0" fontId="10" fillId="0" borderId="0"/>
    <xf numFmtId="180" fontId="10" fillId="0" borderId="0" applyFont="0" applyFill="0" applyBorder="0" applyAlignment="0" applyProtection="0"/>
    <xf numFmtId="180" fontId="10" fillId="0" borderId="0" applyFont="0" applyFill="0" applyBorder="0" applyAlignment="0" applyProtection="0"/>
    <xf numFmtId="180" fontId="10" fillId="0" borderId="0" applyFont="0" applyFill="0" applyBorder="0" applyAlignment="0" applyProtection="0"/>
    <xf numFmtId="0" fontId="10" fillId="0" borderId="0" applyNumberFormat="0" applyFont="0" applyBorder="0" applyAlignment="0" applyProtection="0"/>
    <xf numFmtId="180" fontId="10" fillId="0" borderId="0" applyFont="0" applyFill="0" applyBorder="0" applyAlignment="0" applyProtection="0"/>
    <xf numFmtId="180" fontId="10" fillId="0" borderId="0" applyFont="0" applyFill="0" applyBorder="0" applyAlignment="0" applyProtection="0"/>
    <xf numFmtId="37" fontId="10" fillId="0" borderId="0" applyFont="0" applyFill="0" applyBorder="0" applyAlignment="0" applyProtection="0"/>
    <xf numFmtId="180" fontId="10" fillId="0" borderId="0" applyFont="0" applyFill="0" applyBorder="0" applyAlignment="0" applyProtection="0"/>
    <xf numFmtId="180" fontId="10" fillId="0" borderId="0" applyFont="0" applyFill="0" applyBorder="0" applyAlignment="0" applyProtection="0"/>
    <xf numFmtId="180" fontId="10" fillId="0" borderId="0" applyFont="0" applyFill="0" applyBorder="0" applyAlignment="0" applyProtection="0"/>
    <xf numFmtId="180" fontId="10" fillId="0" borderId="0" applyFont="0" applyFill="0" applyBorder="0" applyAlignment="0" applyProtection="0"/>
    <xf numFmtId="180" fontId="10" fillId="0" borderId="0" applyFont="0" applyFill="0" applyBorder="0" applyAlignment="0" applyProtection="0"/>
    <xf numFmtId="180" fontId="10" fillId="0" borderId="0" applyFont="0" applyFill="0" applyBorder="0" applyAlignment="0" applyProtection="0"/>
    <xf numFmtId="180" fontId="10" fillId="0" borderId="0" applyFont="0" applyFill="0" applyBorder="0" applyAlignment="0" applyProtection="0"/>
    <xf numFmtId="180" fontId="10" fillId="0" borderId="0" applyFont="0" applyFill="0" applyBorder="0" applyAlignment="0" applyProtection="0"/>
    <xf numFmtId="180" fontId="10" fillId="0" borderId="0" applyFont="0" applyFill="0" applyBorder="0" applyAlignment="0" applyProtection="0"/>
    <xf numFmtId="180" fontId="10" fillId="0" borderId="0" applyFont="0" applyFill="0" applyBorder="0" applyAlignment="0" applyProtection="0"/>
    <xf numFmtId="180" fontId="10" fillId="0" borderId="0" applyFont="0" applyFill="0" applyBorder="0" applyAlignment="0" applyProtection="0"/>
    <xf numFmtId="180" fontId="10" fillId="0" borderId="0" applyFont="0" applyFill="0" applyBorder="0" applyAlignment="0" applyProtection="0"/>
    <xf numFmtId="180" fontId="10" fillId="0" borderId="0" applyFont="0" applyFill="0" applyBorder="0" applyAlignment="0" applyProtection="0"/>
    <xf numFmtId="180" fontId="10" fillId="0" borderId="0" applyFont="0" applyFill="0" applyBorder="0" applyAlignment="0" applyProtection="0"/>
    <xf numFmtId="180" fontId="10" fillId="0" borderId="0" applyFont="0" applyFill="0" applyBorder="0" applyAlignment="0" applyProtection="0"/>
    <xf numFmtId="180" fontId="10" fillId="0" borderId="0" applyFont="0" applyFill="0" applyBorder="0" applyAlignment="0" applyProtection="0"/>
    <xf numFmtId="180" fontId="10" fillId="0" borderId="0" applyFont="0" applyFill="0" applyBorder="0" applyAlignment="0" applyProtection="0"/>
    <xf numFmtId="180" fontId="10" fillId="0" borderId="0" applyFont="0" applyFill="0" applyBorder="0" applyAlignment="0" applyProtection="0"/>
    <xf numFmtId="180" fontId="10" fillId="0" borderId="0" applyFont="0" applyFill="0" applyBorder="0" applyAlignment="0" applyProtection="0"/>
    <xf numFmtId="180" fontId="10" fillId="0" borderId="0" applyFont="0" applyFill="0" applyBorder="0" applyAlignment="0" applyProtection="0"/>
    <xf numFmtId="180" fontId="10" fillId="0" borderId="0" applyFont="0" applyFill="0" applyBorder="0" applyAlignment="0" applyProtection="0"/>
    <xf numFmtId="177" fontId="56" fillId="15" borderId="0"/>
    <xf numFmtId="177" fontId="56" fillId="15" borderId="0"/>
    <xf numFmtId="0" fontId="59" fillId="17" borderId="9" applyNumberFormat="0" applyProtection="0">
      <alignment horizontal="center"/>
    </xf>
    <xf numFmtId="180" fontId="10" fillId="0" borderId="0" applyFont="0" applyFill="0" applyBorder="0" applyAlignment="0" applyProtection="0"/>
    <xf numFmtId="180" fontId="10" fillId="0" borderId="0" applyFont="0" applyFill="0" applyBorder="0" applyAlignment="0" applyProtection="0"/>
    <xf numFmtId="180" fontId="10" fillId="0" borderId="0" applyFont="0" applyFill="0" applyBorder="0" applyAlignment="0" applyProtection="0"/>
    <xf numFmtId="180" fontId="10" fillId="0" borderId="0" applyFont="0" applyFill="0" applyBorder="0" applyAlignment="0" applyProtection="0"/>
    <xf numFmtId="180" fontId="10" fillId="0" borderId="0" applyFont="0" applyFill="0" applyBorder="0" applyAlignment="0" applyProtection="0"/>
    <xf numFmtId="180" fontId="10" fillId="0" borderId="0" applyFont="0" applyFill="0" applyBorder="0" applyAlignment="0" applyProtection="0"/>
    <xf numFmtId="180" fontId="10" fillId="0" borderId="0" applyFont="0" applyFill="0" applyBorder="0" applyAlignment="0" applyProtection="0"/>
    <xf numFmtId="180" fontId="10" fillId="0" borderId="0" applyFont="0" applyFill="0" applyBorder="0" applyAlignment="0" applyProtection="0"/>
    <xf numFmtId="180" fontId="10" fillId="0" borderId="0" applyFont="0" applyFill="0" applyBorder="0" applyAlignment="0" applyProtection="0"/>
    <xf numFmtId="180" fontId="10" fillId="0" borderId="0" applyFont="0" applyFill="0" applyBorder="0" applyAlignment="0" applyProtection="0"/>
    <xf numFmtId="180" fontId="10" fillId="0" borderId="0" applyFont="0" applyFill="0" applyBorder="0" applyAlignment="0" applyProtection="0"/>
    <xf numFmtId="180" fontId="10" fillId="0" borderId="0" applyFont="0" applyFill="0" applyBorder="0" applyAlignment="0" applyProtection="0"/>
    <xf numFmtId="180" fontId="10" fillId="0" borderId="0" applyFont="0" applyFill="0" applyBorder="0" applyAlignment="0" applyProtection="0"/>
    <xf numFmtId="180" fontId="10" fillId="0" borderId="0" applyFont="0" applyFill="0" applyBorder="0" applyAlignment="0" applyProtection="0"/>
    <xf numFmtId="180" fontId="10" fillId="0" borderId="0" applyFont="0" applyFill="0" applyBorder="0" applyAlignment="0" applyProtection="0"/>
    <xf numFmtId="180" fontId="10" fillId="0" borderId="0" applyFont="0" applyFill="0" applyBorder="0" applyAlignment="0" applyProtection="0"/>
    <xf numFmtId="180" fontId="10" fillId="0" borderId="0" applyFont="0" applyFill="0" applyBorder="0" applyAlignment="0" applyProtection="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80" fontId="10" fillId="0" borderId="0" applyFont="0" applyFill="0" applyBorder="0" applyAlignment="0" applyProtection="0"/>
    <xf numFmtId="177" fontId="56" fillId="15" borderId="0"/>
    <xf numFmtId="180" fontId="10" fillId="0" borderId="0" applyFont="0" applyFill="0" applyBorder="0" applyAlignment="0" applyProtection="0"/>
    <xf numFmtId="180" fontId="10" fillId="0" borderId="0" applyFont="0" applyFill="0" applyBorder="0" applyAlignment="0" applyProtection="0"/>
    <xf numFmtId="180" fontId="10" fillId="0" borderId="0" applyFont="0" applyFill="0" applyBorder="0" applyAlignment="0" applyProtection="0"/>
    <xf numFmtId="180" fontId="10" fillId="0" borderId="0" applyFont="0" applyFill="0" applyBorder="0" applyAlignment="0" applyProtection="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80" fontId="10" fillId="0" borderId="0" applyFont="0" applyFill="0" applyBorder="0" applyAlignment="0" applyProtection="0"/>
    <xf numFmtId="180" fontId="10" fillId="0" borderId="0" applyFont="0" applyFill="0" applyBorder="0" applyAlignment="0" applyProtection="0"/>
    <xf numFmtId="180" fontId="10" fillId="0" borderId="0" applyFont="0" applyFill="0" applyBorder="0" applyAlignment="0" applyProtection="0"/>
    <xf numFmtId="180" fontId="10" fillId="0" borderId="0" applyFont="0" applyFill="0" applyBorder="0" applyAlignment="0" applyProtection="0"/>
    <xf numFmtId="180" fontId="10" fillId="0" borderId="0" applyFont="0" applyFill="0" applyBorder="0" applyAlignment="0" applyProtection="0"/>
    <xf numFmtId="180" fontId="10" fillId="0" borderId="0" applyFont="0" applyFill="0" applyBorder="0" applyAlignment="0" applyProtection="0"/>
    <xf numFmtId="180" fontId="10" fillId="0" borderId="0" applyFont="0" applyFill="0" applyBorder="0" applyAlignment="0" applyProtection="0"/>
    <xf numFmtId="180" fontId="10" fillId="0" borderId="0" applyFont="0" applyFill="0" applyBorder="0" applyAlignment="0" applyProtection="0"/>
    <xf numFmtId="180" fontId="10" fillId="0" borderId="0" applyFont="0" applyFill="0" applyBorder="0" applyAlignment="0" applyProtection="0"/>
    <xf numFmtId="180" fontId="10" fillId="0" borderId="0" applyFont="0" applyFill="0" applyBorder="0" applyAlignment="0" applyProtection="0"/>
    <xf numFmtId="180" fontId="10" fillId="0" borderId="0" applyFont="0" applyFill="0" applyBorder="0" applyAlignment="0" applyProtection="0"/>
    <xf numFmtId="180" fontId="10" fillId="0" borderId="0" applyFont="0" applyFill="0" applyBorder="0" applyAlignment="0" applyProtection="0"/>
    <xf numFmtId="180" fontId="10" fillId="0" borderId="0" applyFont="0" applyFill="0" applyBorder="0" applyAlignment="0" applyProtection="0"/>
    <xf numFmtId="180" fontId="10" fillId="0" borderId="0" applyFont="0" applyFill="0" applyBorder="0" applyAlignment="0" applyProtection="0"/>
    <xf numFmtId="180" fontId="10" fillId="0" borderId="0" applyFont="0" applyFill="0" applyBorder="0" applyAlignment="0" applyProtection="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0" fontId="10" fillId="0" borderId="0"/>
    <xf numFmtId="0" fontId="10" fillId="0" borderId="0"/>
    <xf numFmtId="0" fontId="10" fillId="0" borderId="0"/>
    <xf numFmtId="0" fontId="10" fillId="0" borderId="0"/>
    <xf numFmtId="0" fontId="10" fillId="0" borderId="0"/>
    <xf numFmtId="0" fontId="10" fillId="0" borderId="0"/>
    <xf numFmtId="170" fontId="10" fillId="0" borderId="0"/>
    <xf numFmtId="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0" fontId="2" fillId="0" borderId="0"/>
    <xf numFmtId="0" fontId="10" fillId="0" borderId="0"/>
    <xf numFmtId="164" fontId="12" fillId="0" borderId="0" applyNumberFormat="0" applyFont="0" applyBorder="0" applyAlignment="0" applyProtection="0"/>
    <xf numFmtId="177" fontId="56" fillId="15" borderId="0"/>
    <xf numFmtId="180" fontId="10" fillId="0" borderId="0" applyFont="0" applyFill="0" applyBorder="0" applyAlignment="0" applyProtection="0"/>
    <xf numFmtId="177" fontId="56" fillId="15" borderId="0"/>
    <xf numFmtId="177" fontId="56" fillId="15" borderId="0"/>
    <xf numFmtId="180" fontId="10" fillId="0" borderId="0" applyFont="0" applyFill="0" applyBorder="0" applyAlignment="0" applyProtection="0"/>
    <xf numFmtId="180" fontId="10" fillId="0" borderId="0" applyFont="0" applyFill="0" applyBorder="0" applyAlignment="0" applyProtection="0"/>
    <xf numFmtId="0" fontId="10" fillId="0" borderId="0"/>
    <xf numFmtId="180" fontId="10" fillId="0" borderId="0" applyFont="0" applyFill="0" applyBorder="0" applyAlignment="0" applyProtection="0"/>
    <xf numFmtId="180" fontId="10" fillId="0" borderId="0" applyFont="0" applyFill="0" applyBorder="0" applyAlignment="0" applyProtection="0"/>
    <xf numFmtId="177" fontId="56" fillId="15" borderId="0"/>
    <xf numFmtId="177" fontId="56" fillId="15" borderId="0"/>
    <xf numFmtId="0" fontId="2" fillId="0" borderId="0"/>
    <xf numFmtId="0" fontId="2" fillId="0" borderId="0"/>
    <xf numFmtId="180" fontId="10" fillId="0" borderId="0" applyFont="0" applyFill="0" applyBorder="0" applyAlignment="0" applyProtection="0"/>
    <xf numFmtId="180" fontId="10" fillId="0" borderId="0" applyFont="0" applyFill="0" applyBorder="0" applyAlignment="0" applyProtection="0"/>
    <xf numFmtId="180" fontId="10" fillId="0" borderId="0" applyFont="0" applyFill="0" applyBorder="0" applyAlignment="0" applyProtection="0"/>
    <xf numFmtId="180" fontId="10" fillId="0" borderId="0" applyFont="0" applyFill="0" applyBorder="0" applyAlignment="0" applyProtection="0"/>
    <xf numFmtId="177" fontId="56" fillId="15" borderId="0"/>
    <xf numFmtId="180" fontId="10" fillId="0" borderId="0" applyFont="0" applyFill="0" applyBorder="0" applyAlignment="0" applyProtection="0"/>
    <xf numFmtId="180" fontId="10" fillId="0" borderId="0" applyFont="0" applyFill="0" applyBorder="0" applyAlignment="0" applyProtection="0"/>
    <xf numFmtId="180" fontId="10" fillId="0" borderId="0" applyFont="0" applyFill="0" applyBorder="0" applyAlignment="0" applyProtection="0"/>
    <xf numFmtId="180" fontId="10" fillId="0" borderId="0" applyFont="0" applyFill="0" applyBorder="0" applyAlignment="0" applyProtection="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0" fontId="10" fillId="0" borderId="0"/>
    <xf numFmtId="0" fontId="36" fillId="0" borderId="0">
      <alignment horizontal="left"/>
    </xf>
    <xf numFmtId="0" fontId="10" fillId="0" borderId="0">
      <alignment vertical="center"/>
    </xf>
    <xf numFmtId="0" fontId="10" fillId="0" borderId="0"/>
    <xf numFmtId="43" fontId="58" fillId="0" borderId="0" applyFont="0" applyFill="0" applyBorder="0" applyAlignment="0" applyProtection="0"/>
    <xf numFmtId="44" fontId="58" fillId="0" borderId="0" applyFont="0" applyFill="0" applyBorder="0" applyAlignment="0" applyProtection="0"/>
    <xf numFmtId="43" fontId="71" fillId="0" borderId="0" applyFont="0" applyFill="0" applyBorder="0" applyAlignment="0" applyProtection="0"/>
    <xf numFmtId="44" fontId="71" fillId="0" borderId="0" applyFont="0" applyFill="0" applyBorder="0" applyAlignment="0" applyProtection="0"/>
    <xf numFmtId="0" fontId="58" fillId="0" borderId="0"/>
    <xf numFmtId="0" fontId="10" fillId="0" borderId="0">
      <alignment vertical="center"/>
    </xf>
    <xf numFmtId="0" fontId="1" fillId="0" borderId="0"/>
  </cellStyleXfs>
  <cellXfs count="655">
    <xf numFmtId="0" fontId="0" fillId="0" borderId="0" xfId="0" applyAlignment="1">
      <alignment wrapText="1"/>
    </xf>
    <xf numFmtId="0" fontId="8" fillId="0" borderId="0" xfId="0" applyFont="1" applyAlignment="1">
      <alignment horizontal="left"/>
    </xf>
    <xf numFmtId="0" fontId="58" fillId="0" borderId="0" xfId="361" applyAlignment="1">
      <alignment wrapText="1"/>
    </xf>
    <xf numFmtId="37" fontId="55" fillId="0" borderId="0" xfId="360" applyNumberFormat="1" applyFont="1" applyFill="1" applyAlignment="1" applyProtection="1">
      <alignment horizontal="center"/>
      <protection locked="0"/>
    </xf>
    <xf numFmtId="37" fontId="55" fillId="0" borderId="0" xfId="360" quotePrefix="1" applyNumberFormat="1" applyFont="1" applyFill="1" applyAlignment="1" applyProtection="1">
      <alignment horizontal="center"/>
      <protection locked="0"/>
    </xf>
    <xf numFmtId="37" fontId="55" fillId="0" borderId="1" xfId="360" quotePrefix="1" applyNumberFormat="1" applyFont="1" applyFill="1" applyBorder="1" applyAlignment="1" applyProtection="1">
      <alignment horizontal="center"/>
      <protection locked="0"/>
    </xf>
    <xf numFmtId="0" fontId="6" fillId="0" borderId="0" xfId="0" applyFont="1" applyAlignment="1">
      <alignment wrapText="1"/>
    </xf>
    <xf numFmtId="0" fontId="6" fillId="0" borderId="0" xfId="0" applyFont="1" applyAlignment="1">
      <alignment horizontal="left"/>
    </xf>
    <xf numFmtId="0" fontId="6" fillId="0" borderId="0" xfId="361" applyFont="1" applyAlignment="1">
      <alignment wrapText="1"/>
    </xf>
    <xf numFmtId="0" fontId="8" fillId="0" borderId="0" xfId="0" applyFont="1" applyAlignment="1">
      <alignment wrapText="1"/>
    </xf>
    <xf numFmtId="0" fontId="6" fillId="0" borderId="0" xfId="0" applyFont="1" applyAlignment="1">
      <alignment horizontal="center"/>
    </xf>
    <xf numFmtId="0" fontId="6" fillId="0" borderId="0" xfId="0" applyFont="1"/>
    <xf numFmtId="0" fontId="6" fillId="0" borderId="17" xfId="0" applyFont="1" applyBorder="1" applyAlignment="1">
      <alignment wrapText="1"/>
    </xf>
    <xf numFmtId="166" fontId="6" fillId="0" borderId="0" xfId="0" applyNumberFormat="1" applyFont="1" applyAlignment="1">
      <alignment horizontal="center"/>
    </xf>
    <xf numFmtId="0" fontId="6" fillId="0" borderId="11" xfId="0" applyFont="1" applyBorder="1" applyAlignment="1">
      <alignment horizontal="center"/>
    </xf>
    <xf numFmtId="37" fontId="57" fillId="0" borderId="0" xfId="360" applyNumberFormat="1" applyFont="1" applyFill="1"/>
    <xf numFmtId="37" fontId="55" fillId="0" borderId="0" xfId="360" applyNumberFormat="1" applyFont="1" applyFill="1"/>
    <xf numFmtId="37" fontId="55" fillId="0" borderId="0" xfId="637" applyNumberFormat="1" applyFont="1" applyAlignment="1">
      <alignment horizontal="left"/>
    </xf>
    <xf numFmtId="37" fontId="57" fillId="0" borderId="0" xfId="360" applyNumberFormat="1" applyFont="1" applyFill="1" applyAlignment="1">
      <alignment horizontal="right"/>
    </xf>
    <xf numFmtId="37" fontId="65" fillId="0" borderId="17" xfId="360" applyNumberFormat="1" applyFont="1" applyFill="1" applyBorder="1" applyAlignment="1">
      <alignment horizontal="left"/>
    </xf>
    <xf numFmtId="37" fontId="55" fillId="0" borderId="0" xfId="360" quotePrefix="1" applyNumberFormat="1" applyFont="1" applyFill="1" applyAlignment="1">
      <alignment horizontal="right" wrapText="1"/>
    </xf>
    <xf numFmtId="0" fontId="63" fillId="0" borderId="0" xfId="637" applyFont="1" applyAlignment="1">
      <alignment horizontal="left" vertical="top"/>
    </xf>
    <xf numFmtId="0" fontId="55" fillId="0" borderId="0" xfId="637" applyFont="1" applyAlignment="1">
      <alignment horizontal="left" vertical="top"/>
    </xf>
    <xf numFmtId="37" fontId="55" fillId="0" borderId="0" xfId="637" applyNumberFormat="1" applyFont="1" applyAlignment="1">
      <alignment horizontal="left" vertical="center"/>
    </xf>
    <xf numFmtId="37" fontId="63" fillId="0" borderId="0" xfId="637" applyNumberFormat="1" applyFont="1" applyAlignment="1">
      <alignment horizontal="left" vertical="center"/>
    </xf>
    <xf numFmtId="44" fontId="68" fillId="0" borderId="0" xfId="360" applyNumberFormat="1" applyFont="1" applyFill="1" applyAlignment="1">
      <alignment horizontal="left" vertical="center"/>
    </xf>
    <xf numFmtId="37" fontId="68" fillId="0" borderId="0" xfId="637" applyNumberFormat="1" applyFont="1" applyAlignment="1">
      <alignment horizontal="left" vertical="center"/>
    </xf>
    <xf numFmtId="37" fontId="55" fillId="0" borderId="0" xfId="637" applyNumberFormat="1" applyFont="1" applyAlignment="1" applyProtection="1">
      <alignment horizontal="left" vertical="center"/>
      <protection locked="0"/>
    </xf>
    <xf numFmtId="176" fontId="60" fillId="0" borderId="0" xfId="360" quotePrefix="1" applyNumberFormat="1" applyFont="1" applyFill="1" applyAlignment="1">
      <alignment vertical="top"/>
    </xf>
    <xf numFmtId="37" fontId="55" fillId="0" borderId="0" xfId="637" applyNumberFormat="1" applyFont="1" applyAlignment="1" applyProtection="1">
      <alignment horizontal="left"/>
      <protection locked="0"/>
    </xf>
    <xf numFmtId="37" fontId="55" fillId="0" borderId="0" xfId="637" applyNumberFormat="1" applyFont="1" applyAlignment="1">
      <alignment horizontal="right"/>
    </xf>
    <xf numFmtId="37" fontId="57" fillId="0" borderId="0" xfId="637" applyNumberFormat="1" applyFont="1" applyAlignment="1">
      <alignment horizontal="right"/>
    </xf>
    <xf numFmtId="37" fontId="69" fillId="0" borderId="0" xfId="637" applyNumberFormat="1" applyFont="1" applyAlignment="1">
      <alignment horizontal="right" vertical="top"/>
    </xf>
    <xf numFmtId="37" fontId="55" fillId="0" borderId="17" xfId="638" applyNumberFormat="1" applyFont="1" applyBorder="1" applyAlignment="1">
      <alignment horizontal="left"/>
    </xf>
    <xf numFmtId="37" fontId="57" fillId="0" borderId="17" xfId="360" applyNumberFormat="1" applyFont="1" applyFill="1" applyBorder="1" applyAlignment="1">
      <alignment horizontal="right"/>
    </xf>
    <xf numFmtId="37" fontId="55" fillId="0" borderId="17" xfId="360" applyNumberFormat="1" applyFont="1" applyFill="1" applyBorder="1" applyAlignment="1">
      <alignment horizontal="right"/>
    </xf>
    <xf numFmtId="37" fontId="70" fillId="0" borderId="17" xfId="360" applyNumberFormat="1" applyFont="1" applyFill="1" applyBorder="1" applyAlignment="1">
      <alignment horizontal="right" vertical="top"/>
    </xf>
    <xf numFmtId="37" fontId="55" fillId="0" borderId="17" xfId="637" applyNumberFormat="1" applyFont="1" applyBorder="1" applyAlignment="1">
      <alignment horizontal="left"/>
    </xf>
    <xf numFmtId="37" fontId="55" fillId="0" borderId="1" xfId="360" applyNumberFormat="1" applyFont="1" applyFill="1" applyBorder="1"/>
    <xf numFmtId="37" fontId="55" fillId="0" borderId="1" xfId="360" applyNumberFormat="1" applyFont="1" applyFill="1" applyBorder="1" applyAlignment="1">
      <alignment horizontal="left"/>
    </xf>
    <xf numFmtId="37" fontId="55" fillId="0" borderId="17" xfId="360" applyNumberFormat="1" applyFont="1" applyFill="1" applyBorder="1" applyAlignment="1">
      <alignment horizontal="left"/>
    </xf>
    <xf numFmtId="37" fontId="57" fillId="0" borderId="17" xfId="360" applyNumberFormat="1" applyFont="1" applyFill="1" applyBorder="1" applyAlignment="1">
      <alignment horizontal="left"/>
    </xf>
    <xf numFmtId="37" fontId="57" fillId="0" borderId="0" xfId="637" applyNumberFormat="1" applyFont="1" applyAlignment="1">
      <alignment horizontal="left"/>
    </xf>
    <xf numFmtId="37" fontId="55" fillId="0" borderId="2" xfId="637" applyNumberFormat="1" applyFont="1" applyBorder="1" applyAlignment="1">
      <alignment horizontal="left"/>
    </xf>
    <xf numFmtId="0" fontId="55" fillId="0" borderId="0" xfId="637" applyFont="1" applyAlignment="1"/>
    <xf numFmtId="0" fontId="63" fillId="0" borderId="0" xfId="637" applyFont="1" applyAlignment="1"/>
    <xf numFmtId="177" fontId="57" fillId="0" borderId="0" xfId="360" applyFont="1" applyFill="1"/>
    <xf numFmtId="37" fontId="65" fillId="0" borderId="0" xfId="360" applyNumberFormat="1" applyFont="1" applyFill="1" applyAlignment="1">
      <alignment horizontal="right"/>
    </xf>
    <xf numFmtId="37" fontId="55" fillId="0" borderId="0" xfId="360" applyNumberFormat="1" applyFont="1" applyFill="1" applyAlignment="1">
      <alignment horizontal="right"/>
    </xf>
    <xf numFmtId="177" fontId="57" fillId="0" borderId="0" xfId="360" applyFont="1" applyFill="1" applyAlignment="1">
      <alignment horizontal="left"/>
    </xf>
    <xf numFmtId="177" fontId="55" fillId="0" borderId="17" xfId="360" applyFont="1" applyFill="1" applyBorder="1" applyAlignment="1">
      <alignment horizontal="left"/>
    </xf>
    <xf numFmtId="0" fontId="55" fillId="0" borderId="17" xfId="637" applyFont="1" applyBorder="1" applyAlignment="1">
      <alignment horizontal="left"/>
    </xf>
    <xf numFmtId="37" fontId="65" fillId="0" borderId="17" xfId="360" applyNumberFormat="1" applyFont="1" applyFill="1" applyBorder="1" applyAlignment="1">
      <alignment horizontal="right"/>
    </xf>
    <xf numFmtId="177" fontId="55" fillId="0" borderId="0" xfId="360" applyFont="1" applyFill="1" applyAlignment="1">
      <alignment horizontal="left"/>
    </xf>
    <xf numFmtId="177" fontId="57" fillId="0" borderId="11" xfId="360" applyFont="1" applyFill="1" applyBorder="1" applyAlignment="1">
      <alignment horizontal="left"/>
    </xf>
    <xf numFmtId="0" fontId="55" fillId="0" borderId="0" xfId="637" applyFont="1" applyAlignment="1">
      <alignment horizontal="left"/>
    </xf>
    <xf numFmtId="0" fontId="5" fillId="0" borderId="0" xfId="0" applyFont="1" applyAlignment="1">
      <alignment wrapText="1"/>
    </xf>
    <xf numFmtId="182" fontId="57" fillId="0" borderId="11" xfId="641" applyNumberFormat="1" applyFont="1" applyFill="1" applyBorder="1" applyAlignment="1">
      <alignment horizontal="left"/>
    </xf>
    <xf numFmtId="182" fontId="57" fillId="0" borderId="0" xfId="641" applyNumberFormat="1" applyFont="1" applyFill="1" applyAlignment="1">
      <alignment horizontal="right"/>
    </xf>
    <xf numFmtId="182" fontId="57" fillId="0" borderId="17" xfId="641" applyNumberFormat="1" applyFont="1" applyBorder="1" applyAlignment="1">
      <alignment horizontal="right"/>
    </xf>
    <xf numFmtId="182" fontId="55" fillId="0" borderId="0" xfId="641" applyNumberFormat="1" applyFont="1" applyAlignment="1">
      <alignment horizontal="right"/>
    </xf>
    <xf numFmtId="171" fontId="55" fillId="0" borderId="0" xfId="642" applyNumberFormat="1" applyFont="1" applyAlignment="1"/>
    <xf numFmtId="171" fontId="57" fillId="0" borderId="24" xfId="642" applyNumberFormat="1" applyFont="1" applyFill="1" applyBorder="1" applyAlignment="1">
      <alignment horizontal="left" vertical="center"/>
    </xf>
    <xf numFmtId="171" fontId="55" fillId="0" borderId="0" xfId="642" applyNumberFormat="1" applyFont="1" applyAlignment="1">
      <alignment vertical="center"/>
    </xf>
    <xf numFmtId="49" fontId="57" fillId="0" borderId="0" xfId="642" applyNumberFormat="1" applyFont="1" applyFill="1" applyBorder="1" applyAlignment="1">
      <alignment horizontal="left" vertical="center"/>
    </xf>
    <xf numFmtId="49" fontId="55" fillId="36" borderId="0" xfId="642" applyNumberFormat="1" applyFont="1" applyFill="1" applyAlignment="1">
      <alignment horizontal="left" vertical="center"/>
    </xf>
    <xf numFmtId="49" fontId="57" fillId="0" borderId="0" xfId="642" applyNumberFormat="1" applyFont="1" applyFill="1" applyAlignment="1">
      <alignment horizontal="left" vertical="center"/>
    </xf>
    <xf numFmtId="49" fontId="55" fillId="0" borderId="0" xfId="642" applyNumberFormat="1" applyFont="1" applyFill="1" applyAlignment="1">
      <alignment horizontal="left" vertical="center"/>
    </xf>
    <xf numFmtId="49" fontId="57" fillId="0" borderId="4" xfId="642" applyNumberFormat="1" applyFont="1" applyFill="1" applyBorder="1"/>
    <xf numFmtId="49" fontId="57" fillId="0" borderId="0" xfId="642" applyNumberFormat="1" applyFont="1" applyFill="1" applyAlignment="1" applyProtection="1">
      <alignment horizontal="left" vertical="center"/>
      <protection locked="0"/>
    </xf>
    <xf numFmtId="177" fontId="57" fillId="0" borderId="24" xfId="360" applyFont="1" applyFill="1" applyBorder="1" applyAlignment="1">
      <alignment horizontal="left"/>
    </xf>
    <xf numFmtId="182" fontId="57" fillId="36" borderId="0" xfId="641" applyNumberFormat="1" applyFont="1" applyFill="1" applyAlignment="1">
      <alignment horizontal="right"/>
    </xf>
    <xf numFmtId="182" fontId="55" fillId="36" borderId="0" xfId="641" applyNumberFormat="1" applyFont="1" applyFill="1" applyAlignment="1">
      <alignment horizontal="right"/>
    </xf>
    <xf numFmtId="49" fontId="55" fillId="0" borderId="0" xfId="637" applyNumberFormat="1" applyFont="1" applyAlignment="1"/>
    <xf numFmtId="49" fontId="66" fillId="0" borderId="0" xfId="637" applyNumberFormat="1" applyFont="1" applyAlignment="1"/>
    <xf numFmtId="37" fontId="55" fillId="0" borderId="0" xfId="360" applyNumberFormat="1" applyFont="1" applyFill="1" applyAlignment="1">
      <alignment horizontal="left"/>
    </xf>
    <xf numFmtId="37" fontId="57" fillId="0" borderId="0" xfId="360" applyNumberFormat="1" applyFont="1" applyFill="1" applyAlignment="1">
      <alignment horizontal="left"/>
    </xf>
    <xf numFmtId="0" fontId="7" fillId="0" borderId="0" xfId="361" applyFont="1" applyAlignment="1">
      <alignment vertical="top" wrapText="1"/>
    </xf>
    <xf numFmtId="176" fontId="12" fillId="0" borderId="0" xfId="282" quotePrefix="1" applyNumberFormat="1" applyFont="1" applyAlignment="1">
      <alignment horizontal="left" vertical="top" wrapText="1"/>
    </xf>
    <xf numFmtId="37" fontId="57" fillId="0" borderId="0" xfId="360" applyNumberFormat="1" applyFont="1" applyFill="1" applyAlignment="1">
      <alignment horizontal="left" vertical="center"/>
    </xf>
    <xf numFmtId="37" fontId="55" fillId="0" borderId="0" xfId="360" applyNumberFormat="1" applyFont="1" applyFill="1" applyAlignment="1">
      <alignment horizontal="left" vertical="center" wrapText="1"/>
    </xf>
    <xf numFmtId="37" fontId="55" fillId="0" borderId="17" xfId="360" applyNumberFormat="1" applyFont="1" applyFill="1" applyBorder="1" applyAlignment="1">
      <alignment horizontal="left" vertical="center" wrapText="1"/>
    </xf>
    <xf numFmtId="37" fontId="57" fillId="0" borderId="0" xfId="360" applyNumberFormat="1" applyFont="1" applyFill="1" applyAlignment="1">
      <alignment wrapText="1"/>
    </xf>
    <xf numFmtId="37" fontId="55" fillId="0" borderId="0" xfId="360" applyNumberFormat="1" applyFont="1" applyFill="1" applyAlignment="1" applyProtection="1">
      <alignment horizontal="left" vertical="center"/>
      <protection locked="0"/>
    </xf>
    <xf numFmtId="182" fontId="57" fillId="36" borderId="0" xfId="641" applyNumberFormat="1" applyFont="1" applyFill="1" applyBorder="1" applyAlignment="1">
      <alignment horizontal="right"/>
    </xf>
    <xf numFmtId="165" fontId="6" fillId="0" borderId="0" xfId="361" applyNumberFormat="1" applyFont="1" applyAlignment="1">
      <alignment horizontal="right"/>
    </xf>
    <xf numFmtId="0" fontId="5" fillId="0" borderId="0" xfId="361" applyFont="1"/>
    <xf numFmtId="0" fontId="6" fillId="0" borderId="0" xfId="361" applyFont="1"/>
    <xf numFmtId="0" fontId="63" fillId="36" borderId="0" xfId="637" applyFont="1" applyFill="1" applyAlignment="1"/>
    <xf numFmtId="0" fontId="55" fillId="36" borderId="0" xfId="637" applyFont="1" applyFill="1" applyAlignment="1"/>
    <xf numFmtId="37" fontId="66" fillId="36" borderId="0" xfId="637" applyNumberFormat="1" applyFont="1" applyFill="1" applyAlignment="1">
      <alignment vertical="top"/>
    </xf>
    <xf numFmtId="0" fontId="8" fillId="0" borderId="0" xfId="0" applyFont="1" applyAlignment="1">
      <alignment vertical="top" wrapText="1"/>
    </xf>
    <xf numFmtId="0" fontId="8" fillId="36" borderId="0" xfId="0" applyFont="1" applyFill="1" applyAlignment="1">
      <alignment vertical="top" wrapText="1"/>
    </xf>
    <xf numFmtId="0" fontId="64" fillId="36" borderId="0" xfId="0" applyFont="1" applyFill="1" applyAlignment="1">
      <alignment vertical="top" wrapText="1"/>
    </xf>
    <xf numFmtId="0" fontId="63" fillId="0" borderId="0" xfId="0" applyFont="1" applyAlignment="1">
      <alignment vertical="top" wrapText="1"/>
    </xf>
    <xf numFmtId="0" fontId="6" fillId="0" borderId="0" xfId="361" applyFont="1" applyAlignment="1">
      <alignment horizontal="center"/>
    </xf>
    <xf numFmtId="0" fontId="6" fillId="0" borderId="0" xfId="361" applyFont="1" applyAlignment="1">
      <alignment horizontal="left"/>
    </xf>
    <xf numFmtId="0" fontId="74" fillId="0" borderId="0" xfId="361" applyFont="1" applyAlignment="1">
      <alignment wrapText="1"/>
    </xf>
    <xf numFmtId="0" fontId="6" fillId="0" borderId="0" xfId="361" applyFont="1" applyAlignment="1">
      <alignment vertical="center" wrapText="1"/>
    </xf>
    <xf numFmtId="0" fontId="6" fillId="0" borderId="11" xfId="361" applyFont="1" applyBorder="1" applyAlignment="1">
      <alignment wrapText="1"/>
    </xf>
    <xf numFmtId="0" fontId="6" fillId="0" borderId="11" xfId="361" applyFont="1" applyBorder="1" applyAlignment="1">
      <alignment horizontal="left"/>
    </xf>
    <xf numFmtId="37" fontId="6" fillId="0" borderId="0" xfId="361" applyNumberFormat="1" applyFont="1"/>
    <xf numFmtId="0" fontId="6" fillId="0" borderId="0" xfId="361" applyFont="1" applyAlignment="1">
      <alignment horizontal="center" wrapText="1"/>
    </xf>
    <xf numFmtId="167" fontId="6" fillId="0" borderId="11" xfId="361" applyNumberFormat="1" applyFont="1" applyBorder="1" applyAlignment="1">
      <alignment horizontal="center"/>
    </xf>
    <xf numFmtId="165" fontId="6" fillId="0" borderId="0" xfId="361" applyNumberFormat="1" applyFont="1" applyAlignment="1">
      <alignment horizontal="center"/>
    </xf>
    <xf numFmtId="165" fontId="6" fillId="0" borderId="0" xfId="361" applyNumberFormat="1" applyFont="1" applyAlignment="1">
      <alignment horizontal="left"/>
    </xf>
    <xf numFmtId="165" fontId="6" fillId="0" borderId="0" xfId="361" applyNumberFormat="1" applyFont="1"/>
    <xf numFmtId="165" fontId="6" fillId="0" borderId="11" xfId="361" applyNumberFormat="1" applyFont="1" applyBorder="1" applyAlignment="1">
      <alignment horizontal="center"/>
    </xf>
    <xf numFmtId="165" fontId="6" fillId="0" borderId="11" xfId="361" applyNumberFormat="1" applyFont="1" applyBorder="1"/>
    <xf numFmtId="165" fontId="6" fillId="0" borderId="1" xfId="361" applyNumberFormat="1" applyFont="1" applyBorder="1" applyAlignment="1">
      <alignment horizontal="center"/>
    </xf>
    <xf numFmtId="167" fontId="6" fillId="0" borderId="0" xfId="361" applyNumberFormat="1" applyFont="1" applyAlignment="1">
      <alignment horizontal="center"/>
    </xf>
    <xf numFmtId="167" fontId="6" fillId="0" borderId="0" xfId="361" applyNumberFormat="1" applyFont="1"/>
    <xf numFmtId="167" fontId="6" fillId="0" borderId="24" xfId="361" applyNumberFormat="1" applyFont="1" applyBorder="1" applyAlignment="1">
      <alignment horizontal="center"/>
    </xf>
    <xf numFmtId="176" fontId="60" fillId="0" borderId="0" xfId="637" quotePrefix="1" applyNumberFormat="1" applyFont="1" applyAlignment="1">
      <alignment vertical="top" wrapText="1"/>
    </xf>
    <xf numFmtId="37" fontId="60" fillId="0" borderId="0" xfId="637" quotePrefix="1" applyNumberFormat="1" applyFont="1" applyAlignment="1">
      <alignment horizontal="right" vertical="top" wrapText="1"/>
    </xf>
    <xf numFmtId="37" fontId="6" fillId="0" borderId="0" xfId="361" applyNumberFormat="1" applyFont="1" applyAlignment="1">
      <alignment wrapText="1"/>
    </xf>
    <xf numFmtId="165" fontId="5" fillId="0" borderId="0" xfId="0" applyNumberFormat="1" applyFont="1"/>
    <xf numFmtId="165" fontId="5" fillId="0" borderId="11" xfId="0" applyNumberFormat="1" applyFont="1" applyBorder="1"/>
    <xf numFmtId="165" fontId="5" fillId="0" borderId="1" xfId="0" applyNumberFormat="1" applyFont="1" applyBorder="1"/>
    <xf numFmtId="0" fontId="5" fillId="0" borderId="2" xfId="361" applyFont="1" applyBorder="1"/>
    <xf numFmtId="0" fontId="5" fillId="0" borderId="2" xfId="361" applyFont="1" applyBorder="1" applyAlignment="1">
      <alignment wrapText="1"/>
    </xf>
    <xf numFmtId="0" fontId="5" fillId="0" borderId="11" xfId="361" applyFont="1" applyBorder="1"/>
    <xf numFmtId="0" fontId="5" fillId="0" borderId="11" xfId="361" applyFont="1" applyBorder="1" applyAlignment="1">
      <alignment wrapText="1"/>
    </xf>
    <xf numFmtId="0" fontId="6" fillId="0" borderId="1" xfId="361" applyFont="1" applyBorder="1"/>
    <xf numFmtId="0" fontId="5" fillId="0" borderId="4" xfId="361" applyFont="1" applyBorder="1"/>
    <xf numFmtId="0" fontId="6" fillId="0" borderId="0" xfId="361" applyFont="1" applyAlignment="1">
      <alignment horizontal="left" vertical="top"/>
    </xf>
    <xf numFmtId="49" fontId="5" fillId="0" borderId="0" xfId="361" applyNumberFormat="1" applyFont="1" applyAlignment="1">
      <alignment horizontal="right"/>
    </xf>
    <xf numFmtId="166" fontId="5" fillId="0" borderId="0" xfId="361" applyNumberFormat="1" applyFont="1"/>
    <xf numFmtId="0" fontId="6" fillId="0" borderId="2" xfId="361" applyFont="1" applyBorder="1"/>
    <xf numFmtId="184" fontId="6" fillId="0" borderId="0" xfId="361" applyNumberFormat="1" applyFont="1" applyAlignment="1">
      <alignment horizontal="right"/>
    </xf>
    <xf numFmtId="184" fontId="6" fillId="0" borderId="11" xfId="361" applyNumberFormat="1" applyFont="1" applyBorder="1" applyAlignment="1">
      <alignment horizontal="right"/>
    </xf>
    <xf numFmtId="184" fontId="5" fillId="0" borderId="24" xfId="361" applyNumberFormat="1" applyFont="1" applyBorder="1" applyAlignment="1">
      <alignment horizontal="right"/>
    </xf>
    <xf numFmtId="0" fontId="66" fillId="0" borderId="0" xfId="361" applyFont="1" applyAlignment="1">
      <alignment horizontal="left"/>
    </xf>
    <xf numFmtId="0" fontId="55" fillId="0" borderId="0" xfId="361" applyFont="1" applyAlignment="1">
      <alignment horizontal="center"/>
    </xf>
    <xf numFmtId="37" fontId="76" fillId="0" borderId="0" xfId="360" applyNumberFormat="1" applyFont="1" applyFill="1" applyAlignment="1">
      <alignment horizontal="right"/>
    </xf>
    <xf numFmtId="0" fontId="66" fillId="0" borderId="0" xfId="361" applyFont="1" applyAlignment="1">
      <alignment horizontal="center"/>
    </xf>
    <xf numFmtId="0" fontId="5" fillId="0" borderId="0" xfId="361" applyFont="1" applyAlignment="1">
      <alignment wrapText="1"/>
    </xf>
    <xf numFmtId="0" fontId="5" fillId="0" borderId="0" xfId="361" applyFont="1" applyAlignment="1">
      <alignment horizontal="left"/>
    </xf>
    <xf numFmtId="0" fontId="5" fillId="0" borderId="0" xfId="361" applyFont="1" applyAlignment="1">
      <alignment horizontal="center"/>
    </xf>
    <xf numFmtId="0" fontId="77" fillId="0" borderId="0" xfId="361" applyFont="1" applyAlignment="1">
      <alignment wrapText="1"/>
    </xf>
    <xf numFmtId="0" fontId="6" fillId="0" borderId="0" xfId="361" applyFont="1" applyAlignment="1">
      <alignment wrapText="1" indent="1"/>
    </xf>
    <xf numFmtId="165" fontId="6" fillId="0" borderId="11" xfId="361" applyNumberFormat="1" applyFont="1" applyBorder="1" applyAlignment="1">
      <alignment horizontal="left"/>
    </xf>
    <xf numFmtId="0" fontId="74" fillId="0" borderId="0" xfId="361" applyFont="1"/>
    <xf numFmtId="0" fontId="74" fillId="0" borderId="11" xfId="361" applyFont="1" applyBorder="1" applyAlignment="1">
      <alignment wrapText="1"/>
    </xf>
    <xf numFmtId="178" fontId="5" fillId="0" borderId="24" xfId="361" applyNumberFormat="1" applyFont="1" applyBorder="1" applyAlignment="1">
      <alignment horizontal="left" vertical="center"/>
    </xf>
    <xf numFmtId="165" fontId="5" fillId="0" borderId="24" xfId="361" applyNumberFormat="1" applyFont="1" applyBorder="1"/>
    <xf numFmtId="0" fontId="74" fillId="0" borderId="0" xfId="361" applyFont="1" applyAlignment="1">
      <alignment vertical="center" wrapText="1"/>
    </xf>
    <xf numFmtId="0" fontId="78" fillId="0" borderId="0" xfId="361" applyFont="1" applyAlignment="1">
      <alignment horizontal="left" vertical="center" wrapText="1"/>
    </xf>
    <xf numFmtId="0" fontId="79" fillId="0" borderId="0" xfId="361" applyFont="1"/>
    <xf numFmtId="0" fontId="74" fillId="0" borderId="0" xfId="361" applyFont="1" applyAlignment="1">
      <alignment horizontal="left"/>
    </xf>
    <xf numFmtId="165" fontId="5" fillId="0" borderId="11" xfId="361" applyNumberFormat="1" applyFont="1" applyBorder="1" applyAlignment="1">
      <alignment horizontal="left"/>
    </xf>
    <xf numFmtId="167" fontId="5" fillId="0" borderId="0" xfId="361" applyNumberFormat="1" applyFont="1" applyAlignment="1">
      <alignment horizontal="left"/>
    </xf>
    <xf numFmtId="176" fontId="12" fillId="0" borderId="0" xfId="282" quotePrefix="1" applyNumberFormat="1" applyFont="1" applyAlignment="1">
      <alignment vertical="top" wrapText="1"/>
    </xf>
    <xf numFmtId="176" fontId="60" fillId="0" borderId="0" xfId="282" quotePrefix="1" applyNumberFormat="1" applyFont="1" applyAlignment="1">
      <alignment vertical="top" wrapText="1"/>
    </xf>
    <xf numFmtId="167" fontId="5" fillId="0" borderId="17" xfId="361" applyNumberFormat="1" applyFont="1" applyBorder="1" applyAlignment="1">
      <alignment horizontal="left"/>
    </xf>
    <xf numFmtId="0" fontId="74" fillId="0" borderId="17" xfId="361" applyFont="1" applyBorder="1" applyAlignment="1">
      <alignment wrapText="1"/>
    </xf>
    <xf numFmtId="175" fontId="57" fillId="0" borderId="0" xfId="642" applyNumberFormat="1" applyFont="1" applyFill="1" applyAlignment="1">
      <alignment vertical="center"/>
    </xf>
    <xf numFmtId="175" fontId="55" fillId="0" borderId="0" xfId="637" applyNumberFormat="1" applyFont="1" applyAlignment="1">
      <alignment horizontal="right"/>
    </xf>
    <xf numFmtId="175" fontId="55" fillId="0" borderId="17" xfId="637" applyNumberFormat="1" applyFont="1" applyBorder="1" applyAlignment="1">
      <alignment horizontal="right"/>
    </xf>
    <xf numFmtId="175" fontId="55" fillId="36" borderId="0" xfId="637" applyNumberFormat="1" applyFont="1" applyFill="1" applyAlignment="1">
      <alignment horizontal="right"/>
    </xf>
    <xf numFmtId="175" fontId="55" fillId="36" borderId="17" xfId="637" applyNumberFormat="1" applyFont="1" applyFill="1" applyBorder="1" applyAlignment="1">
      <alignment horizontal="right"/>
    </xf>
    <xf numFmtId="183" fontId="55" fillId="0" borderId="0" xfId="637" applyNumberFormat="1" applyFont="1" applyAlignment="1">
      <alignment horizontal="right"/>
    </xf>
    <xf numFmtId="43" fontId="6" fillId="36" borderId="1" xfId="641" applyFont="1" applyFill="1" applyBorder="1" applyAlignment="1">
      <alignment horizontal="right"/>
    </xf>
    <xf numFmtId="182" fontId="57" fillId="36" borderId="11" xfId="641" applyNumberFormat="1" applyFont="1" applyFill="1" applyBorder="1" applyAlignment="1">
      <alignment horizontal="right"/>
    </xf>
    <xf numFmtId="182" fontId="55" fillId="36" borderId="1" xfId="641" applyNumberFormat="1" applyFont="1" applyFill="1" applyBorder="1" applyAlignment="1">
      <alignment horizontal="right"/>
    </xf>
    <xf numFmtId="182" fontId="7" fillId="36" borderId="0" xfId="641" applyNumberFormat="1" applyFont="1" applyFill="1"/>
    <xf numFmtId="182" fontId="55" fillId="36" borderId="11" xfId="641" applyNumberFormat="1" applyFont="1" applyFill="1" applyBorder="1" applyAlignment="1">
      <alignment horizontal="right"/>
    </xf>
    <xf numFmtId="49" fontId="55" fillId="36" borderId="0" xfId="641" applyNumberFormat="1" applyFont="1" applyFill="1" applyAlignment="1">
      <alignment horizontal="right"/>
    </xf>
    <xf numFmtId="182" fontId="55" fillId="36" borderId="0" xfId="641" applyNumberFormat="1" applyFont="1" applyFill="1" applyBorder="1" applyAlignment="1">
      <alignment horizontal="right"/>
    </xf>
    <xf numFmtId="49" fontId="55" fillId="36" borderId="1" xfId="641" applyNumberFormat="1" applyFont="1" applyFill="1" applyBorder="1" applyAlignment="1">
      <alignment horizontal="right"/>
    </xf>
    <xf numFmtId="177" fontId="57" fillId="0" borderId="2" xfId="360" applyFont="1" applyFill="1" applyBorder="1" applyAlignment="1">
      <alignment horizontal="left"/>
    </xf>
    <xf numFmtId="182" fontId="55" fillId="36" borderId="4" xfId="641" applyNumberFormat="1" applyFont="1" applyFill="1" applyBorder="1" applyAlignment="1">
      <alignment horizontal="right"/>
    </xf>
    <xf numFmtId="167" fontId="5" fillId="0" borderId="0" xfId="0" applyNumberFormat="1" applyFont="1"/>
    <xf numFmtId="167" fontId="5" fillId="0" borderId="24" xfId="0" applyNumberFormat="1" applyFont="1" applyBorder="1"/>
    <xf numFmtId="37" fontId="55" fillId="0" borderId="17" xfId="360" applyNumberFormat="1" applyFont="1" applyFill="1" applyBorder="1" applyAlignment="1" applyProtection="1">
      <alignment horizontal="center"/>
      <protection locked="0"/>
    </xf>
    <xf numFmtId="49" fontId="6" fillId="0" borderId="0" xfId="361" applyNumberFormat="1" applyFont="1" applyAlignment="1">
      <alignment wrapText="1"/>
    </xf>
    <xf numFmtId="49" fontId="5" fillId="0" borderId="0" xfId="361" applyNumberFormat="1" applyFont="1" applyAlignment="1">
      <alignment vertical="center" wrapText="1"/>
    </xf>
    <xf numFmtId="49" fontId="6" fillId="0" borderId="11" xfId="361" applyNumberFormat="1" applyFont="1" applyBorder="1" applyAlignment="1">
      <alignment wrapText="1"/>
    </xf>
    <xf numFmtId="49" fontId="6" fillId="0" borderId="11" xfId="361" applyNumberFormat="1" applyFont="1" applyBorder="1"/>
    <xf numFmtId="49" fontId="6" fillId="0" borderId="1" xfId="361" applyNumberFormat="1" applyFont="1" applyBorder="1" applyAlignment="1">
      <alignment wrapText="1"/>
    </xf>
    <xf numFmtId="49" fontId="6" fillId="0" borderId="24" xfId="361" applyNumberFormat="1" applyFont="1" applyBorder="1" applyAlignment="1">
      <alignment wrapText="1"/>
    </xf>
    <xf numFmtId="49" fontId="6" fillId="0" borderId="24" xfId="361" applyNumberFormat="1" applyFont="1" applyBorder="1"/>
    <xf numFmtId="165" fontId="5" fillId="0" borderId="0" xfId="0" applyNumberFormat="1" applyFont="1" applyAlignment="1">
      <alignment horizontal="left"/>
    </xf>
    <xf numFmtId="165" fontId="5" fillId="0" borderId="0" xfId="0" applyNumberFormat="1" applyFont="1" applyAlignment="1">
      <alignment horizontal="right"/>
    </xf>
    <xf numFmtId="0" fontId="5" fillId="0" borderId="0" xfId="361" applyFont="1" applyAlignment="1">
      <alignment horizontal="center" wrapText="1"/>
    </xf>
    <xf numFmtId="176" fontId="81" fillId="0" borderId="0" xfId="282" quotePrefix="1" applyNumberFormat="1" applyFont="1" applyAlignment="1">
      <alignment horizontal="left" vertical="top" wrapText="1"/>
    </xf>
    <xf numFmtId="0" fontId="82" fillId="0" borderId="0" xfId="361" applyFont="1" applyAlignment="1">
      <alignment wrapText="1"/>
    </xf>
    <xf numFmtId="183" fontId="5" fillId="0" borderId="0" xfId="642" applyNumberFormat="1" applyFont="1" applyAlignment="1">
      <alignment horizontal="left"/>
    </xf>
    <xf numFmtId="37" fontId="60" fillId="0" borderId="0" xfId="637" quotePrefix="1" applyNumberFormat="1" applyFont="1" applyAlignment="1">
      <alignment vertical="top" wrapText="1"/>
    </xf>
    <xf numFmtId="37" fontId="55" fillId="0" borderId="0" xfId="360" applyNumberFormat="1" applyFont="1" applyFill="1" applyAlignment="1">
      <alignment horizontal="left" vertical="center"/>
    </xf>
    <xf numFmtId="37" fontId="55" fillId="0" borderId="1" xfId="360" applyNumberFormat="1" applyFont="1" applyFill="1" applyBorder="1" applyAlignment="1">
      <alignment horizontal="left" vertical="center"/>
    </xf>
    <xf numFmtId="0" fontId="12" fillId="0" borderId="0" xfId="361" applyFont="1" applyAlignment="1">
      <alignment horizontal="left" vertical="top" wrapText="1"/>
    </xf>
    <xf numFmtId="49" fontId="55" fillId="0" borderId="0" xfId="360" applyNumberFormat="1" applyFont="1" applyFill="1" applyAlignment="1">
      <alignment horizontal="left" vertical="center"/>
    </xf>
    <xf numFmtId="49" fontId="55" fillId="0" borderId="1" xfId="360" applyNumberFormat="1" applyFont="1" applyFill="1" applyBorder="1" applyAlignment="1">
      <alignment horizontal="left" vertical="center"/>
    </xf>
    <xf numFmtId="37" fontId="57" fillId="0" borderId="25" xfId="638" applyNumberFormat="1" applyFont="1" applyBorder="1" applyAlignment="1">
      <alignment horizontal="left"/>
    </xf>
    <xf numFmtId="37" fontId="65" fillId="0" borderId="25" xfId="360" applyNumberFormat="1" applyFont="1" applyFill="1" applyBorder="1" applyAlignment="1">
      <alignment horizontal="left"/>
    </xf>
    <xf numFmtId="37" fontId="57" fillId="0" borderId="25" xfId="360" quotePrefix="1" applyNumberFormat="1" applyFont="1" applyFill="1" applyBorder="1" applyAlignment="1">
      <alignment wrapText="1"/>
    </xf>
    <xf numFmtId="37" fontId="57" fillId="0" borderId="25" xfId="360" quotePrefix="1" applyNumberFormat="1" applyFont="1" applyFill="1" applyBorder="1" applyAlignment="1">
      <alignment horizontal="right" wrapText="1"/>
    </xf>
    <xf numFmtId="0" fontId="57" fillId="0" borderId="25" xfId="360" quotePrefix="1" applyNumberFormat="1" applyFont="1" applyFill="1" applyBorder="1"/>
    <xf numFmtId="0" fontId="57" fillId="0" borderId="25" xfId="360" applyNumberFormat="1" applyFont="1" applyFill="1" applyBorder="1" applyAlignment="1">
      <alignment horizontal="right"/>
    </xf>
    <xf numFmtId="37" fontId="55" fillId="0" borderId="25" xfId="360" quotePrefix="1" applyNumberFormat="1" applyFont="1" applyFill="1" applyBorder="1" applyAlignment="1">
      <alignment wrapText="1"/>
    </xf>
    <xf numFmtId="37" fontId="55" fillId="0" borderId="25" xfId="360" quotePrefix="1" applyNumberFormat="1" applyFont="1" applyFill="1" applyBorder="1" applyAlignment="1">
      <alignment horizontal="right" wrapText="1"/>
    </xf>
    <xf numFmtId="37" fontId="55" fillId="0" borderId="0" xfId="637" applyNumberFormat="1" applyFont="1" applyAlignment="1">
      <alignment horizontal="left" vertical="top"/>
    </xf>
    <xf numFmtId="43" fontId="57" fillId="0" borderId="0" xfId="641" applyFont="1" applyAlignment="1">
      <alignment vertical="center"/>
    </xf>
    <xf numFmtId="0" fontId="55" fillId="0" borderId="25" xfId="639" quotePrefix="1" applyNumberFormat="1" applyFont="1" applyFill="1" applyBorder="1" applyAlignment="1">
      <alignment wrapText="1"/>
    </xf>
    <xf numFmtId="37" fontId="73" fillId="0" borderId="4" xfId="360" applyNumberFormat="1" applyFont="1" applyFill="1" applyBorder="1" applyAlignment="1">
      <alignment vertical="center"/>
    </xf>
    <xf numFmtId="37" fontId="55" fillId="0" borderId="0" xfId="360" applyNumberFormat="1" applyFont="1" applyFill="1" applyAlignment="1">
      <alignment vertical="center"/>
    </xf>
    <xf numFmtId="37" fontId="55" fillId="0" borderId="25" xfId="360" quotePrefix="1" applyNumberFormat="1" applyFont="1" applyFill="1" applyBorder="1" applyAlignment="1">
      <alignment vertical="center" wrapText="1"/>
    </xf>
    <xf numFmtId="37" fontId="55" fillId="0" borderId="0" xfId="637" applyNumberFormat="1" applyFont="1" applyAlignment="1">
      <alignment horizontal="right" vertical="center"/>
    </xf>
    <xf numFmtId="37" fontId="60" fillId="0" borderId="0" xfId="637" quotePrefix="1" applyNumberFormat="1" applyFont="1" applyAlignment="1">
      <alignment vertical="center" wrapText="1"/>
    </xf>
    <xf numFmtId="37" fontId="55" fillId="0" borderId="25" xfId="360" quotePrefix="1" applyNumberFormat="1" applyFont="1" applyFill="1" applyBorder="1" applyAlignment="1">
      <alignment horizontal="right" vertical="center" wrapText="1"/>
    </xf>
    <xf numFmtId="37" fontId="55" fillId="0" borderId="3" xfId="360" applyNumberFormat="1" applyFont="1" applyFill="1" applyBorder="1" applyAlignment="1">
      <alignment vertical="center"/>
    </xf>
    <xf numFmtId="0" fontId="55" fillId="0" borderId="25" xfId="639" quotePrefix="1" applyNumberFormat="1" applyFont="1" applyFill="1" applyBorder="1" applyAlignment="1">
      <alignment horizontal="right" vertical="center" wrapText="1"/>
    </xf>
    <xf numFmtId="43" fontId="57" fillId="36" borderId="0" xfId="641" applyFont="1" applyFill="1" applyAlignment="1">
      <alignment horizontal="right"/>
    </xf>
    <xf numFmtId="43" fontId="55" fillId="36" borderId="0" xfId="641" applyFont="1" applyFill="1" applyAlignment="1">
      <alignment horizontal="right"/>
    </xf>
    <xf numFmtId="37" fontId="57" fillId="0" borderId="0" xfId="360" applyNumberFormat="1" applyFont="1" applyFill="1" applyAlignment="1">
      <alignment vertical="top"/>
    </xf>
    <xf numFmtId="37" fontId="55" fillId="0" borderId="0" xfId="360" applyNumberFormat="1" applyFont="1" applyFill="1" applyAlignment="1">
      <alignment horizontal="left" vertical="top"/>
    </xf>
    <xf numFmtId="175" fontId="55" fillId="0" borderId="0" xfId="642" applyNumberFormat="1" applyFont="1" applyFill="1" applyAlignment="1">
      <alignment vertical="center"/>
    </xf>
    <xf numFmtId="175" fontId="55" fillId="0" borderId="3" xfId="642" applyNumberFormat="1" applyFont="1" applyFill="1" applyBorder="1" applyAlignment="1">
      <alignment vertical="center"/>
    </xf>
    <xf numFmtId="37" fontId="55" fillId="0" borderId="2" xfId="637" applyNumberFormat="1" applyFont="1" applyBorder="1" applyAlignment="1">
      <alignment horizontal="left" vertical="center"/>
    </xf>
    <xf numFmtId="182" fontId="57" fillId="0" borderId="3" xfId="641" applyNumberFormat="1" applyFont="1" applyBorder="1" applyAlignment="1">
      <alignment horizontal="right"/>
    </xf>
    <xf numFmtId="180" fontId="57" fillId="36" borderId="0" xfId="642" applyNumberFormat="1" applyFont="1" applyFill="1" applyBorder="1" applyAlignment="1">
      <alignment horizontal="right"/>
    </xf>
    <xf numFmtId="37" fontId="65" fillId="0" borderId="3" xfId="360" applyNumberFormat="1" applyFont="1" applyFill="1" applyBorder="1" applyAlignment="1">
      <alignment horizontal="right"/>
    </xf>
    <xf numFmtId="37" fontId="55" fillId="0" borderId="3" xfId="360" applyNumberFormat="1" applyFont="1" applyFill="1" applyBorder="1" applyAlignment="1">
      <alignment horizontal="right"/>
    </xf>
    <xf numFmtId="0" fontId="63" fillId="0" borderId="3" xfId="637" applyFont="1" applyBorder="1" applyAlignment="1"/>
    <xf numFmtId="183" fontId="57" fillId="36" borderId="24" xfId="642" applyNumberFormat="1" applyFont="1" applyFill="1" applyBorder="1"/>
    <xf numFmtId="180" fontId="55" fillId="36" borderId="0" xfId="642" applyNumberFormat="1" applyFont="1" applyFill="1" applyBorder="1" applyAlignment="1">
      <alignment horizontal="right"/>
    </xf>
    <xf numFmtId="183" fontId="55" fillId="36" borderId="0" xfId="642" applyNumberFormat="1" applyFont="1" applyFill="1" applyBorder="1"/>
    <xf numFmtId="183" fontId="55" fillId="36" borderId="24" xfId="642" applyNumberFormat="1" applyFont="1" applyFill="1" applyBorder="1"/>
    <xf numFmtId="43" fontId="55" fillId="0" borderId="0" xfId="641" applyFont="1" applyAlignment="1">
      <alignment vertical="center"/>
    </xf>
    <xf numFmtId="182" fontId="6" fillId="0" borderId="0" xfId="641" applyNumberFormat="1" applyFont="1"/>
    <xf numFmtId="182" fontId="6" fillId="0" borderId="1" xfId="641" applyNumberFormat="1" applyFont="1" applyBorder="1"/>
    <xf numFmtId="43" fontId="6" fillId="0" borderId="4" xfId="641" applyFont="1" applyBorder="1" applyAlignment="1">
      <alignment horizontal="left"/>
    </xf>
    <xf numFmtId="43" fontId="6" fillId="0" borderId="0" xfId="641" applyFont="1" applyBorder="1"/>
    <xf numFmtId="43" fontId="6" fillId="0" borderId="0" xfId="641" applyFont="1" applyBorder="1" applyAlignment="1">
      <alignment horizontal="left"/>
    </xf>
    <xf numFmtId="43" fontId="6" fillId="0" borderId="10" xfId="641" applyFont="1" applyBorder="1"/>
    <xf numFmtId="0" fontId="12" fillId="0" borderId="0" xfId="0" applyFont="1" applyAlignment="1">
      <alignment horizontal="left" wrapText="1"/>
    </xf>
    <xf numFmtId="0" fontId="64" fillId="0" borderId="0" xfId="0" applyFont="1" applyAlignment="1">
      <alignment wrapText="1"/>
    </xf>
    <xf numFmtId="165" fontId="5" fillId="0" borderId="15" xfId="0" applyNumberFormat="1" applyFont="1" applyBorder="1" applyAlignment="1">
      <alignment horizontal="left"/>
    </xf>
    <xf numFmtId="0" fontId="6" fillId="0" borderId="4" xfId="361" applyFont="1" applyBorder="1" applyAlignment="1">
      <alignment vertical="center" wrapText="1"/>
    </xf>
    <xf numFmtId="0" fontId="6" fillId="0" borderId="4" xfId="361" applyFont="1" applyBorder="1" applyAlignment="1">
      <alignment wrapText="1"/>
    </xf>
    <xf numFmtId="166" fontId="6" fillId="0" borderId="0" xfId="361" applyNumberFormat="1" applyFont="1"/>
    <xf numFmtId="49" fontId="6" fillId="0" borderId="0" xfId="361" applyNumberFormat="1" applyFont="1" applyAlignment="1">
      <alignment horizontal="right"/>
    </xf>
    <xf numFmtId="183" fontId="5" fillId="0" borderId="0" xfId="642" applyNumberFormat="1" applyFont="1" applyBorder="1" applyAlignment="1">
      <alignment horizontal="left"/>
    </xf>
    <xf numFmtId="183" fontId="5" fillId="0" borderId="3" xfId="642" applyNumberFormat="1" applyFont="1" applyBorder="1" applyAlignment="1">
      <alignment horizontal="left"/>
    </xf>
    <xf numFmtId="178" fontId="7" fillId="0" borderId="0" xfId="361" applyNumberFormat="1" applyFont="1" applyAlignment="1">
      <alignment horizontal="left" vertical="center" wrapText="1"/>
    </xf>
    <xf numFmtId="37" fontId="55" fillId="0" borderId="25" xfId="637" applyNumberFormat="1" applyFont="1" applyBorder="1" applyAlignment="1">
      <alignment horizontal="right"/>
    </xf>
    <xf numFmtId="49" fontId="57" fillId="0" borderId="0" xfId="360" applyNumberFormat="1" applyFont="1" applyFill="1" applyAlignment="1">
      <alignment horizontal="left" indent="1"/>
    </xf>
    <xf numFmtId="44" fontId="66" fillId="0" borderId="0" xfId="360" applyNumberFormat="1" applyFont="1" applyFill="1" applyAlignment="1">
      <alignment horizontal="right" vertical="center"/>
    </xf>
    <xf numFmtId="49" fontId="57" fillId="0" borderId="3" xfId="642" applyNumberFormat="1" applyFont="1" applyFill="1" applyBorder="1" applyAlignment="1" applyProtection="1">
      <alignment horizontal="left" vertical="center"/>
      <protection locked="0"/>
    </xf>
    <xf numFmtId="37" fontId="55" fillId="0" borderId="3" xfId="360" applyNumberFormat="1" applyFont="1" applyFill="1" applyBorder="1" applyAlignment="1" applyProtection="1">
      <alignment horizontal="left" vertical="center"/>
      <protection locked="0"/>
    </xf>
    <xf numFmtId="37" fontId="55" fillId="0" borderId="0" xfId="637" applyNumberFormat="1" applyFont="1" applyAlignment="1">
      <alignment horizontal="left" indent="1"/>
    </xf>
    <xf numFmtId="37" fontId="57" fillId="0" borderId="0" xfId="637" applyNumberFormat="1" applyFont="1" applyAlignment="1">
      <alignment horizontal="left" indent="1"/>
    </xf>
    <xf numFmtId="49" fontId="6" fillId="0" borderId="0" xfId="361" applyNumberFormat="1" applyFont="1" applyAlignment="1">
      <alignment horizontal="left" vertical="center" wrapText="1" indent="1"/>
    </xf>
    <xf numFmtId="49" fontId="5" fillId="0" borderId="0" xfId="361" applyNumberFormat="1" applyFont="1" applyAlignment="1">
      <alignment horizontal="left" vertical="center" indent="1"/>
    </xf>
    <xf numFmtId="49" fontId="6" fillId="0" borderId="1" xfId="361" applyNumberFormat="1" applyFont="1" applyBorder="1" applyAlignment="1">
      <alignment horizontal="left" vertical="center" wrapText="1" indent="2"/>
    </xf>
    <xf numFmtId="49" fontId="6" fillId="0" borderId="0" xfId="361" applyNumberFormat="1" applyFont="1" applyAlignment="1">
      <alignment horizontal="left" indent="1"/>
    </xf>
    <xf numFmtId="167" fontId="6" fillId="0" borderId="24" xfId="0" applyNumberFormat="1" applyFont="1" applyBorder="1"/>
    <xf numFmtId="0" fontId="6" fillId="0" borderId="0" xfId="361" applyFont="1" applyAlignment="1">
      <alignment horizontal="left" indent="1"/>
    </xf>
    <xf numFmtId="0" fontId="6" fillId="0" borderId="0" xfId="361" applyFont="1" applyAlignment="1">
      <alignment horizontal="left" indent="2"/>
    </xf>
    <xf numFmtId="37" fontId="55" fillId="0" borderId="17" xfId="637" applyNumberFormat="1" applyFont="1" applyBorder="1" applyAlignment="1">
      <alignment horizontal="left" indent="1"/>
    </xf>
    <xf numFmtId="0" fontId="5" fillId="0" borderId="15" xfId="361" applyFont="1" applyBorder="1" applyAlignment="1">
      <alignment horizontal="left" wrapText="1"/>
    </xf>
    <xf numFmtId="0" fontId="6" fillId="0" borderId="1" xfId="361" applyFont="1" applyBorder="1" applyAlignment="1">
      <alignment horizontal="left" wrapText="1"/>
    </xf>
    <xf numFmtId="0" fontId="6" fillId="0" borderId="0" xfId="361" applyFont="1" applyAlignment="1">
      <alignment horizontal="left" wrapText="1"/>
    </xf>
    <xf numFmtId="0" fontId="5" fillId="0" borderId="24" xfId="361" applyFont="1" applyBorder="1" applyAlignment="1">
      <alignment horizontal="left" wrapText="1" indent="1"/>
    </xf>
    <xf numFmtId="0" fontId="5" fillId="0" borderId="0" xfId="361" applyFont="1" applyAlignment="1">
      <alignment horizontal="left" wrapText="1"/>
    </xf>
    <xf numFmtId="0" fontId="7" fillId="0" borderId="0" xfId="0" applyFont="1" applyAlignment="1">
      <alignment horizontal="left" wrapText="1"/>
    </xf>
    <xf numFmtId="0" fontId="7" fillId="0" borderId="15" xfId="0" applyFont="1" applyBorder="1"/>
    <xf numFmtId="182" fontId="5" fillId="0" borderId="0" xfId="641" applyNumberFormat="1" applyFont="1" applyAlignment="1"/>
    <xf numFmtId="183" fontId="5" fillId="0" borderId="0" xfId="642" applyNumberFormat="1" applyFont="1" applyAlignment="1"/>
    <xf numFmtId="165" fontId="5" fillId="0" borderId="2" xfId="361" applyNumberFormat="1" applyFont="1" applyBorder="1" applyAlignment="1">
      <alignment horizontal="left"/>
    </xf>
    <xf numFmtId="165" fontId="5" fillId="0" borderId="2" xfId="0" applyNumberFormat="1" applyFont="1" applyBorder="1"/>
    <xf numFmtId="0" fontId="5" fillId="0" borderId="1" xfId="361" applyFont="1" applyBorder="1" applyAlignment="1">
      <alignment wrapText="1"/>
    </xf>
    <xf numFmtId="165" fontId="5" fillId="0" borderId="1" xfId="361" applyNumberFormat="1" applyFont="1" applyBorder="1" applyAlignment="1">
      <alignment horizontal="left"/>
    </xf>
    <xf numFmtId="0" fontId="5" fillId="0" borderId="1" xfId="361" applyFont="1" applyBorder="1"/>
    <xf numFmtId="165" fontId="5" fillId="0" borderId="0" xfId="361" applyNumberFormat="1" applyFont="1" applyAlignment="1">
      <alignment horizontal="left"/>
    </xf>
    <xf numFmtId="0" fontId="80" fillId="0" borderId="0" xfId="361" applyFont="1" applyAlignment="1">
      <alignment wrapText="1"/>
    </xf>
    <xf numFmtId="165" fontId="6" fillId="0" borderId="0" xfId="0" applyNumberFormat="1" applyFont="1" applyAlignment="1">
      <alignment horizontal="right" wrapText="1"/>
    </xf>
    <xf numFmtId="0" fontId="6" fillId="0" borderId="11" xfId="361" applyFont="1" applyBorder="1"/>
    <xf numFmtId="183" fontId="5" fillId="0" borderId="11" xfId="642" applyNumberFormat="1" applyFont="1" applyBorder="1" applyAlignment="1"/>
    <xf numFmtId="0" fontId="5" fillId="0" borderId="24" xfId="361" applyFont="1" applyBorder="1" applyAlignment="1">
      <alignment wrapText="1"/>
    </xf>
    <xf numFmtId="165" fontId="6" fillId="0" borderId="24" xfId="361" applyNumberFormat="1" applyFont="1" applyBorder="1" applyAlignment="1">
      <alignment horizontal="center"/>
    </xf>
    <xf numFmtId="183" fontId="5" fillId="0" borderId="24" xfId="642" applyNumberFormat="1" applyFont="1" applyBorder="1" applyAlignment="1"/>
    <xf numFmtId="0" fontId="6" fillId="0" borderId="17" xfId="361" applyFont="1" applyBorder="1"/>
    <xf numFmtId="165" fontId="74" fillId="0" borderId="0" xfId="361" applyNumberFormat="1" applyFont="1" applyAlignment="1">
      <alignment wrapText="1"/>
    </xf>
    <xf numFmtId="165" fontId="12" fillId="0" borderId="0" xfId="282" quotePrefix="1" applyNumberFormat="1" applyFont="1" applyAlignment="1">
      <alignment horizontal="left" vertical="top" wrapText="1"/>
    </xf>
    <xf numFmtId="165" fontId="58" fillId="0" borderId="0" xfId="361" applyNumberFormat="1" applyAlignment="1">
      <alignment wrapText="1"/>
    </xf>
    <xf numFmtId="165" fontId="77" fillId="0" borderId="0" xfId="361" applyNumberFormat="1" applyFont="1" applyAlignment="1">
      <alignment wrapText="1"/>
    </xf>
    <xf numFmtId="165" fontId="7" fillId="0" borderId="2" xfId="641" applyNumberFormat="1" applyFont="1" applyBorder="1" applyAlignment="1"/>
    <xf numFmtId="165" fontId="81" fillId="0" borderId="0" xfId="282" quotePrefix="1" applyNumberFormat="1" applyFont="1" applyAlignment="1">
      <alignment horizontal="left" vertical="top" wrapText="1"/>
    </xf>
    <xf numFmtId="165" fontId="82" fillId="0" borderId="0" xfId="361" applyNumberFormat="1" applyFont="1" applyAlignment="1">
      <alignment wrapText="1"/>
    </xf>
    <xf numFmtId="166" fontId="6" fillId="0" borderId="1" xfId="361" applyNumberFormat="1" applyFont="1" applyBorder="1"/>
    <xf numFmtId="185" fontId="55" fillId="36" borderId="0" xfId="641" applyNumberFormat="1" applyFont="1" applyFill="1" applyAlignment="1">
      <alignment horizontal="right"/>
    </xf>
    <xf numFmtId="185" fontId="7" fillId="0" borderId="1" xfId="361" applyNumberFormat="1" applyFont="1" applyBorder="1"/>
    <xf numFmtId="185" fontId="55" fillId="36" borderId="11" xfId="641" applyNumberFormat="1" applyFont="1" applyFill="1" applyBorder="1" applyAlignment="1">
      <alignment horizontal="right"/>
    </xf>
    <xf numFmtId="185" fontId="55" fillId="36" borderId="0" xfId="641" applyNumberFormat="1" applyFont="1" applyFill="1" applyBorder="1" applyAlignment="1">
      <alignment horizontal="right"/>
    </xf>
    <xf numFmtId="185" fontId="55" fillId="36" borderId="24" xfId="641" applyNumberFormat="1" applyFont="1" applyFill="1" applyBorder="1" applyAlignment="1">
      <alignment horizontal="right"/>
    </xf>
    <xf numFmtId="185" fontId="57" fillId="36" borderId="0" xfId="641" applyNumberFormat="1" applyFont="1" applyFill="1" applyAlignment="1">
      <alignment horizontal="right"/>
    </xf>
    <xf numFmtId="185" fontId="57" fillId="36" borderId="11" xfId="641" applyNumberFormat="1" applyFont="1" applyFill="1" applyBorder="1" applyAlignment="1">
      <alignment horizontal="right"/>
    </xf>
    <xf numFmtId="185" fontId="57" fillId="36" borderId="0" xfId="641" applyNumberFormat="1" applyFont="1" applyFill="1" applyBorder="1" applyAlignment="1">
      <alignment horizontal="right"/>
    </xf>
    <xf numFmtId="185" fontId="57" fillId="36" borderId="24" xfId="641" applyNumberFormat="1" applyFont="1" applyFill="1" applyBorder="1" applyAlignment="1">
      <alignment horizontal="right"/>
    </xf>
    <xf numFmtId="185" fontId="5" fillId="0" borderId="0" xfId="641" applyNumberFormat="1" applyFont="1" applyAlignment="1">
      <alignment horizontal="right"/>
    </xf>
    <xf numFmtId="185" fontId="5" fillId="0" borderId="0" xfId="641" applyNumberFormat="1" applyFont="1" applyAlignment="1">
      <alignment horizontal="left"/>
    </xf>
    <xf numFmtId="185" fontId="6" fillId="0" borderId="11" xfId="361" applyNumberFormat="1" applyFont="1" applyBorder="1" applyAlignment="1">
      <alignment horizontal="right"/>
    </xf>
    <xf numFmtId="185" fontId="6" fillId="0" borderId="0" xfId="361" applyNumberFormat="1" applyFont="1"/>
    <xf numFmtId="185" fontId="6" fillId="0" borderId="0" xfId="361" applyNumberFormat="1" applyFont="1" applyAlignment="1">
      <alignment horizontal="right"/>
    </xf>
    <xf numFmtId="185" fontId="6" fillId="0" borderId="11" xfId="361" applyNumberFormat="1" applyFont="1" applyBorder="1"/>
    <xf numFmtId="185" fontId="5" fillId="0" borderId="24" xfId="361" applyNumberFormat="1" applyFont="1" applyBorder="1"/>
    <xf numFmtId="185" fontId="55" fillId="0" borderId="0" xfId="641" applyNumberFormat="1" applyFont="1" applyFill="1" applyAlignment="1">
      <alignment horizontal="right"/>
    </xf>
    <xf numFmtId="185" fontId="55" fillId="0" borderId="11" xfId="641" applyNumberFormat="1" applyFont="1" applyFill="1" applyBorder="1" applyAlignment="1">
      <alignment horizontal="right"/>
    </xf>
    <xf numFmtId="185" fontId="55" fillId="0" borderId="1" xfId="641" applyNumberFormat="1" applyFont="1" applyFill="1" applyBorder="1" applyAlignment="1">
      <alignment horizontal="right"/>
    </xf>
    <xf numFmtId="185" fontId="55" fillId="0" borderId="0" xfId="641" applyNumberFormat="1" applyFont="1" applyFill="1"/>
    <xf numFmtId="185" fontId="6" fillId="0" borderId="0" xfId="641" applyNumberFormat="1" applyFont="1" applyAlignment="1">
      <alignment horizontal="right"/>
    </xf>
    <xf numFmtId="185" fontId="6" fillId="0" borderId="1" xfId="641" applyNumberFormat="1" applyFont="1" applyBorder="1" applyAlignment="1">
      <alignment horizontal="right"/>
    </xf>
    <xf numFmtId="185" fontId="57" fillId="0" borderId="0" xfId="641" applyNumberFormat="1" applyFont="1" applyFill="1" applyAlignment="1">
      <alignment horizontal="right"/>
    </xf>
    <xf numFmtId="185" fontId="57" fillId="0" borderId="11" xfId="641" applyNumberFormat="1" applyFont="1" applyFill="1" applyBorder="1" applyAlignment="1">
      <alignment horizontal="right"/>
    </xf>
    <xf numFmtId="185" fontId="57" fillId="0" borderId="1" xfId="641" applyNumberFormat="1" applyFont="1" applyFill="1" applyBorder="1" applyAlignment="1">
      <alignment horizontal="right"/>
    </xf>
    <xf numFmtId="185" fontId="57" fillId="0" borderId="0" xfId="641" applyNumberFormat="1" applyFont="1" applyFill="1"/>
    <xf numFmtId="185" fontId="5" fillId="0" borderId="1" xfId="641" applyNumberFormat="1" applyFont="1" applyBorder="1" applyAlignment="1">
      <alignment horizontal="right"/>
    </xf>
    <xf numFmtId="185" fontId="6" fillId="0" borderId="1" xfId="641" applyNumberFormat="1" applyFont="1" applyBorder="1"/>
    <xf numFmtId="185" fontId="6" fillId="0" borderId="0" xfId="641" applyNumberFormat="1" applyFont="1" applyAlignment="1">
      <alignment horizontal="left"/>
    </xf>
    <xf numFmtId="185" fontId="6" fillId="0" borderId="0" xfId="641" applyNumberFormat="1" applyFont="1"/>
    <xf numFmtId="185" fontId="6" fillId="0" borderId="11" xfId="641" applyNumberFormat="1" applyFont="1" applyBorder="1"/>
    <xf numFmtId="185" fontId="6" fillId="0" borderId="24" xfId="641" applyNumberFormat="1" applyFont="1" applyBorder="1"/>
    <xf numFmtId="185" fontId="5" fillId="0" borderId="1" xfId="641" applyNumberFormat="1" applyFont="1" applyBorder="1"/>
    <xf numFmtId="185" fontId="5" fillId="0" borderId="0" xfId="641" applyNumberFormat="1" applyFont="1"/>
    <xf numFmtId="185" fontId="5" fillId="0" borderId="11" xfId="641" applyNumberFormat="1" applyFont="1" applyBorder="1"/>
    <xf numFmtId="185" fontId="5" fillId="0" borderId="15" xfId="641" applyNumberFormat="1" applyFont="1" applyBorder="1" applyAlignment="1">
      <alignment horizontal="left"/>
    </xf>
    <xf numFmtId="185" fontId="5" fillId="0" borderId="24" xfId="641" applyNumberFormat="1" applyFont="1" applyBorder="1"/>
    <xf numFmtId="185" fontId="6" fillId="0" borderId="4" xfId="641" applyNumberFormat="1" applyFont="1" applyBorder="1" applyAlignment="1">
      <alignment horizontal="left"/>
    </xf>
    <xf numFmtId="185" fontId="57" fillId="0" borderId="0" xfId="641" applyNumberFormat="1" applyFont="1" applyFill="1" applyAlignment="1">
      <alignment vertical="center"/>
    </xf>
    <xf numFmtId="185" fontId="57" fillId="0" borderId="0" xfId="642" applyNumberFormat="1" applyFont="1" applyFill="1" applyAlignment="1">
      <alignment vertical="center"/>
    </xf>
    <xf numFmtId="185" fontId="55" fillId="0" borderId="0" xfId="641" applyNumberFormat="1" applyFont="1" applyFill="1" applyAlignment="1">
      <alignment vertical="center"/>
    </xf>
    <xf numFmtId="185" fontId="55" fillId="0" borderId="0" xfId="642" applyNumberFormat="1" applyFont="1" applyFill="1" applyAlignment="1">
      <alignment vertical="center"/>
    </xf>
    <xf numFmtId="185" fontId="57" fillId="0" borderId="1" xfId="641" applyNumberFormat="1" applyFont="1" applyBorder="1" applyAlignment="1">
      <alignment vertical="center"/>
    </xf>
    <xf numFmtId="185" fontId="55" fillId="0" borderId="1" xfId="641" applyNumberFormat="1" applyFont="1" applyBorder="1" applyAlignment="1">
      <alignment vertical="center"/>
    </xf>
    <xf numFmtId="185" fontId="57" fillId="0" borderId="0" xfId="641" applyNumberFormat="1" applyFont="1" applyAlignment="1">
      <alignment vertical="center"/>
    </xf>
    <xf numFmtId="185" fontId="55" fillId="0" borderId="0" xfId="641" applyNumberFormat="1" applyFont="1" applyAlignment="1">
      <alignment vertical="center"/>
    </xf>
    <xf numFmtId="185" fontId="57" fillId="0" borderId="1" xfId="641" applyNumberFormat="1" applyFont="1" applyFill="1" applyBorder="1" applyAlignment="1">
      <alignment horizontal="right" vertical="center"/>
    </xf>
    <xf numFmtId="185" fontId="57" fillId="0" borderId="1" xfId="641" applyNumberFormat="1" applyFont="1" applyFill="1" applyBorder="1" applyAlignment="1">
      <alignment vertical="center"/>
    </xf>
    <xf numFmtId="185" fontId="55" fillId="0" borderId="1" xfId="641" applyNumberFormat="1" applyFont="1" applyFill="1" applyBorder="1" applyAlignment="1">
      <alignment horizontal="right" vertical="center"/>
    </xf>
    <xf numFmtId="185" fontId="55" fillId="0" borderId="1" xfId="641" applyNumberFormat="1" applyFont="1" applyFill="1" applyBorder="1" applyAlignment="1">
      <alignment vertical="center"/>
    </xf>
    <xf numFmtId="185" fontId="55" fillId="0" borderId="0" xfId="642" applyNumberFormat="1" applyFont="1" applyFill="1" applyAlignment="1">
      <alignment vertical="center" wrapText="1"/>
    </xf>
    <xf numFmtId="185" fontId="57" fillId="0" borderId="24" xfId="641" applyNumberFormat="1" applyFont="1" applyFill="1" applyBorder="1" applyAlignment="1">
      <alignment horizontal="right" vertical="center"/>
    </xf>
    <xf numFmtId="185" fontId="57" fillId="0" borderId="3" xfId="642" applyNumberFormat="1" applyFont="1" applyFill="1" applyBorder="1" applyAlignment="1">
      <alignment vertical="center"/>
    </xf>
    <xf numFmtId="185" fontId="55" fillId="0" borderId="24" xfId="641" applyNumberFormat="1" applyFont="1" applyFill="1" applyBorder="1" applyAlignment="1">
      <alignment horizontal="right" vertical="center"/>
    </xf>
    <xf numFmtId="185" fontId="55" fillId="0" borderId="3" xfId="642" applyNumberFormat="1" applyFont="1" applyFill="1" applyBorder="1" applyAlignment="1">
      <alignment vertical="center"/>
    </xf>
    <xf numFmtId="185" fontId="57" fillId="0" borderId="0" xfId="641" applyNumberFormat="1" applyFont="1" applyAlignment="1">
      <alignment horizontal="right"/>
    </xf>
    <xf numFmtId="185" fontId="55" fillId="0" borderId="0" xfId="641" applyNumberFormat="1" applyFont="1" applyAlignment="1">
      <alignment horizontal="right"/>
    </xf>
    <xf numFmtId="185" fontId="57" fillId="36" borderId="17" xfId="641" applyNumberFormat="1" applyFont="1" applyFill="1" applyBorder="1"/>
    <xf numFmtId="185" fontId="55" fillId="36" borderId="17" xfId="641" applyNumberFormat="1" applyFont="1" applyFill="1" applyBorder="1"/>
    <xf numFmtId="185" fontId="57" fillId="0" borderId="0" xfId="641" applyNumberFormat="1" applyFont="1" applyAlignment="1">
      <alignment horizontal="right" vertical="top"/>
    </xf>
    <xf numFmtId="185" fontId="57" fillId="0" borderId="1" xfId="641" applyNumberFormat="1" applyFont="1" applyBorder="1" applyAlignment="1">
      <alignment horizontal="right"/>
    </xf>
    <xf numFmtId="185" fontId="55" fillId="0" borderId="1" xfId="637" applyNumberFormat="1" applyFont="1" applyBorder="1" applyAlignment="1">
      <alignment horizontal="right"/>
    </xf>
    <xf numFmtId="185" fontId="55" fillId="0" borderId="1" xfId="641" applyNumberFormat="1" applyFont="1" applyBorder="1" applyAlignment="1">
      <alignment horizontal="right"/>
    </xf>
    <xf numFmtId="185" fontId="55" fillId="0" borderId="0" xfId="637" applyNumberFormat="1" applyFont="1" applyAlignment="1">
      <alignment horizontal="right" vertical="top"/>
    </xf>
    <xf numFmtId="185" fontId="55" fillId="0" borderId="0" xfId="641" applyNumberFormat="1" applyFont="1" applyAlignment="1">
      <alignment horizontal="right" vertical="top"/>
    </xf>
    <xf numFmtId="185" fontId="55" fillId="0" borderId="0" xfId="637" applyNumberFormat="1" applyFont="1" applyAlignment="1">
      <alignment horizontal="right"/>
    </xf>
    <xf numFmtId="185" fontId="57" fillId="0" borderId="17" xfId="637" applyNumberFormat="1" applyFont="1" applyBorder="1" applyAlignment="1">
      <alignment horizontal="right"/>
    </xf>
    <xf numFmtId="185" fontId="55" fillId="0" borderId="17" xfId="637" applyNumberFormat="1" applyFont="1" applyBorder="1" applyAlignment="1">
      <alignment horizontal="right"/>
    </xf>
    <xf numFmtId="185" fontId="55" fillId="0" borderId="17" xfId="641" applyNumberFormat="1" applyFont="1" applyBorder="1" applyAlignment="1">
      <alignment horizontal="right"/>
    </xf>
    <xf numFmtId="185" fontId="57" fillId="36" borderId="26" xfId="641" applyNumberFormat="1" applyFont="1" applyFill="1" applyBorder="1" applyAlignment="1">
      <alignment horizontal="right"/>
    </xf>
    <xf numFmtId="185" fontId="57" fillId="0" borderId="26" xfId="637" applyNumberFormat="1" applyFont="1" applyBorder="1" applyAlignment="1">
      <alignment horizontal="right"/>
    </xf>
    <xf numFmtId="185" fontId="55" fillId="36" borderId="26" xfId="641" applyNumberFormat="1" applyFont="1" applyFill="1" applyBorder="1" applyAlignment="1">
      <alignment horizontal="right"/>
    </xf>
    <xf numFmtId="185" fontId="55" fillId="0" borderId="26" xfId="637" applyNumberFormat="1" applyFont="1" applyBorder="1" applyAlignment="1">
      <alignment horizontal="right"/>
    </xf>
    <xf numFmtId="184" fontId="6" fillId="0" borderId="0" xfId="361" applyNumberFormat="1" applyFont="1" applyAlignment="1">
      <alignment horizontal="right" wrapText="1"/>
    </xf>
    <xf numFmtId="186" fontId="5" fillId="0" borderId="0" xfId="641" applyNumberFormat="1" applyFont="1" applyAlignment="1"/>
    <xf numFmtId="186" fontId="5" fillId="0" borderId="0" xfId="641" applyNumberFormat="1" applyFont="1" applyAlignment="1">
      <alignment horizontal="right"/>
    </xf>
    <xf numFmtId="186" fontId="5" fillId="0" borderId="2" xfId="641" applyNumberFormat="1" applyFont="1" applyBorder="1" applyAlignment="1"/>
    <xf numFmtId="186" fontId="5" fillId="0" borderId="1" xfId="0" applyNumberFormat="1" applyFont="1" applyBorder="1" applyAlignment="1">
      <alignment horizontal="right" wrapText="1"/>
    </xf>
    <xf numFmtId="186" fontId="5" fillId="0" borderId="1" xfId="641" applyNumberFormat="1" applyFont="1" applyBorder="1" applyAlignment="1"/>
    <xf numFmtId="186" fontId="5" fillId="0" borderId="2" xfId="641" applyNumberFormat="1" applyFont="1" applyBorder="1" applyAlignment="1">
      <alignment horizontal="left"/>
    </xf>
    <xf numFmtId="186" fontId="5" fillId="0" borderId="11" xfId="641" applyNumberFormat="1" applyFont="1" applyBorder="1" applyAlignment="1"/>
    <xf numFmtId="186" fontId="5" fillId="0" borderId="24" xfId="641" applyNumberFormat="1" applyFont="1" applyBorder="1" applyAlignment="1"/>
    <xf numFmtId="186" fontId="5" fillId="0" borderId="4" xfId="641" applyNumberFormat="1" applyFont="1" applyBorder="1" applyAlignment="1">
      <alignment horizontal="left"/>
    </xf>
    <xf numFmtId="186" fontId="5" fillId="0" borderId="0" xfId="641" applyNumberFormat="1" applyFont="1" applyAlignment="1">
      <alignment horizontal="left"/>
    </xf>
    <xf numFmtId="0" fontId="58" fillId="0" borderId="0" xfId="361" applyAlignment="1">
      <alignment vertical="top" wrapText="1"/>
    </xf>
    <xf numFmtId="167" fontId="5" fillId="0" borderId="0" xfId="0" applyNumberFormat="1" applyFont="1" applyAlignment="1">
      <alignment horizontal="left"/>
    </xf>
    <xf numFmtId="179" fontId="55" fillId="0" borderId="0" xfId="360" applyNumberFormat="1" applyFont="1" applyFill="1" applyAlignment="1">
      <alignment horizontal="left"/>
    </xf>
    <xf numFmtId="179" fontId="55" fillId="0" borderId="11" xfId="360" applyNumberFormat="1" applyFont="1" applyFill="1" applyBorder="1" applyAlignment="1">
      <alignment horizontal="left"/>
    </xf>
    <xf numFmtId="179" fontId="55" fillId="0" borderId="1" xfId="360" applyNumberFormat="1" applyFont="1" applyFill="1" applyBorder="1" applyAlignment="1">
      <alignment horizontal="left"/>
    </xf>
    <xf numFmtId="183" fontId="57" fillId="0" borderId="0" xfId="642" applyNumberFormat="1" applyFont="1" applyFill="1" applyAlignment="1">
      <alignment horizontal="left"/>
    </xf>
    <xf numFmtId="183" fontId="57" fillId="0" borderId="17" xfId="642" applyNumberFormat="1" applyFont="1" applyFill="1" applyBorder="1" applyAlignment="1">
      <alignment horizontal="left"/>
    </xf>
    <xf numFmtId="167" fontId="6" fillId="0" borderId="0" xfId="0" applyNumberFormat="1" applyFont="1" applyAlignment="1">
      <alignment horizontal="left"/>
    </xf>
    <xf numFmtId="183" fontId="55" fillId="0" borderId="0" xfId="642" applyNumberFormat="1" applyFont="1" applyFill="1" applyAlignment="1">
      <alignment horizontal="left"/>
    </xf>
    <xf numFmtId="183" fontId="55" fillId="0" borderId="17" xfId="642" applyNumberFormat="1" applyFont="1" applyFill="1" applyBorder="1" applyAlignment="1">
      <alignment horizontal="left"/>
    </xf>
    <xf numFmtId="183" fontId="6" fillId="0" borderId="0" xfId="642" applyNumberFormat="1" applyFont="1" applyAlignment="1"/>
    <xf numFmtId="165" fontId="6" fillId="0" borderId="0" xfId="0" applyNumberFormat="1" applyFont="1"/>
    <xf numFmtId="165" fontId="6" fillId="0" borderId="0" xfId="0" applyNumberFormat="1" applyFont="1" applyAlignment="1">
      <alignment horizontal="right"/>
    </xf>
    <xf numFmtId="165" fontId="6" fillId="0" borderId="2" xfId="0" applyNumberFormat="1" applyFont="1" applyBorder="1"/>
    <xf numFmtId="165" fontId="6" fillId="0" borderId="1" xfId="0" applyNumberFormat="1" applyFont="1" applyBorder="1"/>
    <xf numFmtId="165" fontId="6" fillId="0" borderId="0" xfId="0" applyNumberFormat="1" applyFont="1" applyAlignment="1">
      <alignment horizontal="left"/>
    </xf>
    <xf numFmtId="165" fontId="6" fillId="0" borderId="15" xfId="0" applyNumberFormat="1" applyFont="1" applyBorder="1" applyAlignment="1">
      <alignment horizontal="left"/>
    </xf>
    <xf numFmtId="165" fontId="6" fillId="0" borderId="11" xfId="0" applyNumberFormat="1" applyFont="1" applyBorder="1"/>
    <xf numFmtId="183" fontId="6" fillId="0" borderId="11" xfId="642" applyNumberFormat="1" applyFont="1" applyBorder="1" applyAlignment="1"/>
    <xf numFmtId="183" fontId="6" fillId="0" borderId="24" xfId="642" applyNumberFormat="1" applyFont="1" applyBorder="1" applyAlignment="1"/>
    <xf numFmtId="183" fontId="6" fillId="0" borderId="0" xfId="642" applyNumberFormat="1" applyFont="1" applyBorder="1" applyAlignment="1">
      <alignment horizontal="left"/>
    </xf>
    <xf numFmtId="183" fontId="6" fillId="0" borderId="0" xfId="642" applyNumberFormat="1" applyFont="1" applyAlignment="1">
      <alignment horizontal="left"/>
    </xf>
    <xf numFmtId="183" fontId="6" fillId="0" borderId="3" xfId="642" applyNumberFormat="1" applyFont="1" applyBorder="1" applyAlignment="1">
      <alignment horizontal="left"/>
    </xf>
    <xf numFmtId="0" fontId="58" fillId="0" borderId="4" xfId="361" applyBorder="1" applyAlignment="1">
      <alignment vertical="top" wrapText="1"/>
    </xf>
    <xf numFmtId="167" fontId="6" fillId="0" borderId="0" xfId="0" applyNumberFormat="1" applyFont="1"/>
    <xf numFmtId="49" fontId="60" fillId="0" borderId="0" xfId="637" quotePrefix="1" applyNumberFormat="1" applyFont="1" applyAlignment="1">
      <alignment vertical="top" wrapText="1"/>
    </xf>
    <xf numFmtId="0" fontId="6" fillId="0" borderId="0" xfId="0" applyFont="1" applyAlignment="1">
      <alignment horizontal="left" indent="1"/>
    </xf>
    <xf numFmtId="0" fontId="77" fillId="0" borderId="1" xfId="361" applyFont="1" applyBorder="1" applyAlignment="1">
      <alignment wrapText="1"/>
    </xf>
    <xf numFmtId="187" fontId="6" fillId="0" borderId="0" xfId="640" applyNumberFormat="1" applyFont="1" applyFill="1" applyBorder="1" applyAlignment="1">
      <alignment horizontal="right" wrapText="1"/>
    </xf>
    <xf numFmtId="176" fontId="60" fillId="36" borderId="0" xfId="360" quotePrefix="1" applyNumberFormat="1" applyFont="1" applyFill="1" applyAlignment="1">
      <alignment horizontal="left" vertical="top"/>
    </xf>
    <xf numFmtId="182" fontId="6" fillId="36" borderId="0" xfId="641" applyNumberFormat="1" applyFont="1" applyFill="1"/>
    <xf numFmtId="182" fontId="5" fillId="36" borderId="1" xfId="641" applyNumberFormat="1" applyFont="1" applyFill="1" applyBorder="1"/>
    <xf numFmtId="182" fontId="6" fillId="36" borderId="1" xfId="641" applyNumberFormat="1" applyFont="1" applyFill="1" applyBorder="1"/>
    <xf numFmtId="185" fontId="6" fillId="36" borderId="1" xfId="641" applyNumberFormat="1" applyFont="1" applyFill="1" applyBorder="1"/>
    <xf numFmtId="185" fontId="57" fillId="0" borderId="0" xfId="641" applyNumberFormat="1" applyFont="1" applyFill="1" applyBorder="1"/>
    <xf numFmtId="183" fontId="57" fillId="0" borderId="0" xfId="642" applyNumberFormat="1" applyFont="1" applyFill="1" applyBorder="1"/>
    <xf numFmtId="185" fontId="55" fillId="0" borderId="0" xfId="641" applyNumberFormat="1" applyFont="1" applyFill="1" applyBorder="1"/>
    <xf numFmtId="183" fontId="55" fillId="0" borderId="0" xfId="642" applyNumberFormat="1" applyFont="1" applyFill="1" applyBorder="1"/>
    <xf numFmtId="182" fontId="55" fillId="0" borderId="0" xfId="641" applyNumberFormat="1" applyFont="1" applyFill="1" applyAlignment="1">
      <alignment horizontal="right"/>
    </xf>
    <xf numFmtId="43" fontId="6" fillId="0" borderId="1" xfId="641" applyFont="1" applyFill="1" applyBorder="1" applyAlignment="1">
      <alignment horizontal="right"/>
    </xf>
    <xf numFmtId="185" fontId="6" fillId="0" borderId="1" xfId="641" applyNumberFormat="1" applyFont="1" applyFill="1" applyBorder="1" applyAlignment="1">
      <alignment horizontal="right"/>
    </xf>
    <xf numFmtId="182" fontId="57" fillId="0" borderId="1" xfId="641" applyNumberFormat="1" applyFont="1" applyFill="1" applyBorder="1" applyAlignment="1">
      <alignment horizontal="right"/>
    </xf>
    <xf numFmtId="182" fontId="55" fillId="0" borderId="1" xfId="641" applyNumberFormat="1" applyFont="1" applyFill="1" applyBorder="1" applyAlignment="1">
      <alignment horizontal="right"/>
    </xf>
    <xf numFmtId="182" fontId="5" fillId="0" borderId="0" xfId="641" applyNumberFormat="1" applyFont="1" applyFill="1"/>
    <xf numFmtId="182" fontId="6" fillId="0" borderId="0" xfId="641" applyNumberFormat="1" applyFont="1" applyFill="1"/>
    <xf numFmtId="185" fontId="6" fillId="0" borderId="0" xfId="641" applyNumberFormat="1" applyFont="1" applyFill="1"/>
    <xf numFmtId="185" fontId="57" fillId="0" borderId="0" xfId="641" applyNumberFormat="1" applyFont="1" applyFill="1" applyBorder="1" applyAlignment="1">
      <alignment horizontal="right"/>
    </xf>
    <xf numFmtId="182" fontId="57" fillId="0" borderId="11" xfId="641" applyNumberFormat="1" applyFont="1" applyFill="1" applyBorder="1" applyAlignment="1">
      <alignment horizontal="right"/>
    </xf>
    <xf numFmtId="182" fontId="55" fillId="0" borderId="11" xfId="641" applyNumberFormat="1" applyFont="1" applyFill="1" applyBorder="1" applyAlignment="1">
      <alignment horizontal="right"/>
    </xf>
    <xf numFmtId="185" fontId="57" fillId="0" borderId="4" xfId="641" applyNumberFormat="1" applyFont="1" applyFill="1" applyBorder="1" applyAlignment="1">
      <alignment horizontal="right"/>
    </xf>
    <xf numFmtId="182" fontId="57" fillId="0" borderId="4" xfId="641" applyNumberFormat="1" applyFont="1" applyFill="1" applyBorder="1" applyAlignment="1">
      <alignment horizontal="right"/>
    </xf>
    <xf numFmtId="185" fontId="55" fillId="0" borderId="4" xfId="641" applyNumberFormat="1" applyFont="1" applyFill="1" applyBorder="1" applyAlignment="1">
      <alignment horizontal="right"/>
    </xf>
    <xf numFmtId="182" fontId="55" fillId="0" borderId="4" xfId="641" applyNumberFormat="1" applyFont="1" applyFill="1" applyBorder="1" applyAlignment="1">
      <alignment horizontal="right"/>
    </xf>
    <xf numFmtId="185" fontId="57" fillId="0" borderId="0" xfId="641" applyNumberFormat="1" applyFont="1" applyFill="1" applyBorder="1" applyAlignment="1">
      <alignment horizontal="right" vertical="center"/>
    </xf>
    <xf numFmtId="185" fontId="55" fillId="0" borderId="0" xfId="641" applyNumberFormat="1" applyFont="1" applyFill="1" applyBorder="1" applyAlignment="1">
      <alignment horizontal="right" vertical="center"/>
    </xf>
    <xf numFmtId="49" fontId="57" fillId="0" borderId="0" xfId="641" applyNumberFormat="1" applyFont="1" applyFill="1" applyAlignment="1">
      <alignment horizontal="right"/>
    </xf>
    <xf numFmtId="49" fontId="55" fillId="0" borderId="0" xfId="641" applyNumberFormat="1" applyFont="1" applyFill="1" applyAlignment="1">
      <alignment horizontal="right"/>
    </xf>
    <xf numFmtId="49" fontId="57" fillId="0" borderId="1" xfId="641" applyNumberFormat="1" applyFont="1" applyFill="1" applyBorder="1" applyAlignment="1">
      <alignment horizontal="right"/>
    </xf>
    <xf numFmtId="49" fontId="55" fillId="0" borderId="1" xfId="641" applyNumberFormat="1" applyFont="1" applyFill="1" applyBorder="1" applyAlignment="1">
      <alignment horizontal="right"/>
    </xf>
    <xf numFmtId="185" fontId="57" fillId="0" borderId="17" xfId="642" applyNumberFormat="1" applyFont="1" applyFill="1" applyBorder="1" applyAlignment="1">
      <alignment vertical="center" wrapText="1"/>
    </xf>
    <xf numFmtId="185" fontId="55" fillId="0" borderId="17" xfId="642" applyNumberFormat="1" applyFont="1" applyFill="1" applyBorder="1" applyAlignment="1">
      <alignment vertical="center" wrapText="1"/>
    </xf>
    <xf numFmtId="37" fontId="57" fillId="0" borderId="25" xfId="360" applyNumberFormat="1" applyFont="1" applyFill="1" applyBorder="1" applyAlignment="1">
      <alignment horizontal="left"/>
    </xf>
    <xf numFmtId="37" fontId="55" fillId="0" borderId="25" xfId="360" applyNumberFormat="1" applyFont="1" applyFill="1" applyBorder="1" applyAlignment="1">
      <alignment horizontal="left"/>
    </xf>
    <xf numFmtId="181" fontId="57" fillId="0" borderId="25" xfId="360" quotePrefix="1" applyNumberFormat="1" applyFont="1" applyFill="1" applyBorder="1" applyAlignment="1">
      <alignment horizontal="right"/>
    </xf>
    <xf numFmtId="0" fontId="55" fillId="0" borderId="25" xfId="360" applyNumberFormat="1" applyFont="1" applyFill="1" applyBorder="1" applyAlignment="1">
      <alignment horizontal="right"/>
    </xf>
    <xf numFmtId="0" fontId="67" fillId="0" borderId="25" xfId="637" quotePrefix="1" applyFont="1" applyBorder="1" applyAlignment="1">
      <alignment horizontal="center" vertical="top"/>
    </xf>
    <xf numFmtId="49" fontId="67" fillId="0" borderId="25" xfId="637" quotePrefix="1" applyNumberFormat="1" applyFont="1" applyBorder="1" applyAlignment="1">
      <alignment horizontal="left" wrapText="1"/>
    </xf>
    <xf numFmtId="49" fontId="67" fillId="0" borderId="25" xfId="360" applyNumberFormat="1" applyFont="1" applyFill="1" applyBorder="1" applyAlignment="1">
      <alignment horizontal="left" vertical="top"/>
    </xf>
    <xf numFmtId="49" fontId="67" fillId="0" borderId="25" xfId="637" quotePrefix="1" applyNumberFormat="1" applyFont="1" applyBorder="1" applyAlignment="1">
      <alignment horizontal="left" vertical="top"/>
    </xf>
    <xf numFmtId="185" fontId="57" fillId="0" borderId="0" xfId="641" applyNumberFormat="1" applyFont="1" applyBorder="1" applyAlignment="1">
      <alignment horizontal="right"/>
    </xf>
    <xf numFmtId="185" fontId="57" fillId="0" borderId="0" xfId="637" applyNumberFormat="1" applyFont="1" applyAlignment="1">
      <alignment horizontal="right"/>
    </xf>
    <xf numFmtId="185" fontId="55" fillId="0" borderId="0" xfId="641" applyNumberFormat="1" applyFont="1" applyBorder="1" applyAlignment="1">
      <alignment horizontal="right"/>
    </xf>
    <xf numFmtId="49" fontId="67" fillId="0" borderId="0" xfId="637" applyNumberFormat="1" applyFont="1" applyAlignment="1">
      <alignment horizontal="right"/>
    </xf>
    <xf numFmtId="37" fontId="60" fillId="0" borderId="0" xfId="637" quotePrefix="1" applyNumberFormat="1" applyFont="1" applyAlignment="1">
      <alignment vertical="top" shrinkToFit="1"/>
    </xf>
    <xf numFmtId="37" fontId="12" fillId="0" borderId="0" xfId="637" applyNumberFormat="1" applyFont="1" applyAlignment="1">
      <alignment horizontal="left"/>
    </xf>
    <xf numFmtId="37" fontId="12" fillId="0" borderId="0" xfId="637" applyNumberFormat="1" applyFont="1" applyAlignment="1">
      <alignment horizontal="left" vertical="top" wrapText="1" shrinkToFit="1"/>
    </xf>
    <xf numFmtId="176" fontId="60" fillId="0" borderId="0" xfId="360" quotePrefix="1" applyNumberFormat="1" applyFont="1" applyFill="1" applyAlignment="1">
      <alignment horizontal="left" vertical="top"/>
    </xf>
    <xf numFmtId="43" fontId="57" fillId="0" borderId="0" xfId="641" applyFont="1" applyFill="1" applyAlignment="1">
      <alignment horizontal="right"/>
    </xf>
    <xf numFmtId="43" fontId="55" fillId="0" borderId="0" xfId="641" applyFont="1" applyFill="1" applyAlignment="1">
      <alignment horizontal="right"/>
    </xf>
    <xf numFmtId="185" fontId="5" fillId="0" borderId="0" xfId="361" applyNumberFormat="1" applyFont="1"/>
    <xf numFmtId="185" fontId="5" fillId="0" borderId="1" xfId="361" applyNumberFormat="1" applyFont="1" applyBorder="1"/>
    <xf numFmtId="186" fontId="6" fillId="0" borderId="0" xfId="641" applyNumberFormat="1" applyFont="1" applyAlignment="1"/>
    <xf numFmtId="186" fontId="6" fillId="0" borderId="0" xfId="641" applyNumberFormat="1" applyFont="1" applyAlignment="1">
      <alignment horizontal="right"/>
    </xf>
    <xf numFmtId="186" fontId="6" fillId="0" borderId="2" xfId="641" applyNumberFormat="1" applyFont="1" applyBorder="1" applyAlignment="1"/>
    <xf numFmtId="186" fontId="6" fillId="0" borderId="1" xfId="0" applyNumberFormat="1" applyFont="1" applyBorder="1" applyAlignment="1">
      <alignment horizontal="right" wrapText="1"/>
    </xf>
    <xf numFmtId="186" fontId="6" fillId="0" borderId="1" xfId="641" applyNumberFormat="1" applyFont="1" applyBorder="1" applyAlignment="1"/>
    <xf numFmtId="186" fontId="6" fillId="0" borderId="2" xfId="641" applyNumberFormat="1" applyFont="1" applyBorder="1" applyAlignment="1">
      <alignment horizontal="left"/>
    </xf>
    <xf numFmtId="186" fontId="6" fillId="0" borderId="11" xfId="641" applyNumberFormat="1" applyFont="1" applyBorder="1" applyAlignment="1"/>
    <xf numFmtId="186" fontId="6" fillId="0" borderId="24" xfId="641" applyNumberFormat="1" applyFont="1" applyBorder="1" applyAlignment="1"/>
    <xf numFmtId="186" fontId="6" fillId="0" borderId="4" xfId="641" applyNumberFormat="1" applyFont="1" applyBorder="1" applyAlignment="1">
      <alignment horizontal="left"/>
    </xf>
    <xf numFmtId="186" fontId="6" fillId="0" borderId="0" xfId="641" applyNumberFormat="1" applyFont="1" applyAlignment="1">
      <alignment horizontal="left"/>
    </xf>
    <xf numFmtId="186" fontId="5" fillId="0" borderId="3" xfId="641" applyNumberFormat="1" applyFont="1" applyBorder="1" applyAlignment="1"/>
    <xf numFmtId="49" fontId="6" fillId="0" borderId="0" xfId="361" applyNumberFormat="1" applyFont="1" applyAlignment="1">
      <alignment horizontal="left" vertical="center" indent="2"/>
    </xf>
    <xf numFmtId="43" fontId="57" fillId="0" borderId="0" xfId="641" applyFont="1" applyFill="1" applyAlignment="1">
      <alignment horizontal="right" vertical="center"/>
    </xf>
    <xf numFmtId="43" fontId="55" fillId="0" borderId="0" xfId="641" applyFont="1" applyFill="1" applyAlignment="1">
      <alignment horizontal="right" vertical="center"/>
    </xf>
    <xf numFmtId="43" fontId="57" fillId="0" borderId="3" xfId="641" applyFont="1" applyFill="1" applyBorder="1" applyAlignment="1">
      <alignment horizontal="right" vertical="center"/>
    </xf>
    <xf numFmtId="175" fontId="57" fillId="0" borderId="3" xfId="642" applyNumberFormat="1" applyFont="1" applyFill="1" applyBorder="1" applyAlignment="1">
      <alignment vertical="center"/>
    </xf>
    <xf numFmtId="43" fontId="55" fillId="0" borderId="3" xfId="641" applyFont="1" applyFill="1" applyBorder="1" applyAlignment="1">
      <alignment horizontal="right" vertical="center"/>
    </xf>
    <xf numFmtId="43" fontId="57" fillId="0" borderId="0" xfId="641" applyFont="1" applyFill="1" applyAlignment="1" applyProtection="1">
      <alignment horizontal="right" vertical="center"/>
      <protection locked="0"/>
    </xf>
    <xf numFmtId="43" fontId="55" fillId="0" borderId="0" xfId="641" applyFont="1" applyFill="1" applyAlignment="1" applyProtection="1">
      <alignment horizontal="right" vertical="center"/>
      <protection locked="0"/>
    </xf>
    <xf numFmtId="43" fontId="57" fillId="0" borderId="3" xfId="641" applyFont="1" applyFill="1" applyBorder="1" applyAlignment="1" applyProtection="1">
      <alignment horizontal="right" vertical="center"/>
      <protection locked="0"/>
    </xf>
    <xf numFmtId="43" fontId="55" fillId="0" borderId="3" xfId="641" applyFont="1" applyFill="1" applyBorder="1" applyAlignment="1" applyProtection="1">
      <alignment horizontal="right" vertical="center"/>
      <protection locked="0"/>
    </xf>
    <xf numFmtId="175" fontId="57" fillId="0" borderId="0" xfId="637" applyNumberFormat="1" applyFont="1" applyAlignment="1">
      <alignment horizontal="right"/>
    </xf>
    <xf numFmtId="43" fontId="57" fillId="0" borderId="17" xfId="641" applyFont="1" applyFill="1" applyBorder="1" applyAlignment="1">
      <alignment horizontal="right"/>
    </xf>
    <xf numFmtId="175" fontId="57" fillId="0" borderId="17" xfId="637" applyNumberFormat="1" applyFont="1" applyBorder="1" applyAlignment="1">
      <alignment horizontal="right"/>
    </xf>
    <xf numFmtId="43" fontId="55" fillId="0" borderId="17" xfId="641" applyFont="1" applyFill="1" applyBorder="1" applyAlignment="1">
      <alignment horizontal="right"/>
    </xf>
    <xf numFmtId="43" fontId="57" fillId="0" borderId="0" xfId="641" quotePrefix="1" applyFont="1" applyFill="1" applyAlignment="1" applyProtection="1">
      <alignment horizontal="right" vertical="center"/>
      <protection locked="0"/>
    </xf>
    <xf numFmtId="43" fontId="55" fillId="0" borderId="0" xfId="641" quotePrefix="1" applyFont="1" applyFill="1" applyAlignment="1" applyProtection="1">
      <alignment horizontal="right" vertical="center"/>
      <protection locked="0"/>
    </xf>
    <xf numFmtId="43" fontId="57" fillId="0" borderId="0" xfId="641" applyFont="1" applyFill="1" applyAlignment="1" applyProtection="1">
      <alignment horizontal="right"/>
      <protection locked="0"/>
    </xf>
    <xf numFmtId="43" fontId="55" fillId="0" borderId="0" xfId="641" applyFont="1" applyFill="1" applyAlignment="1" applyProtection="1">
      <alignment horizontal="right"/>
      <protection locked="0"/>
    </xf>
    <xf numFmtId="43" fontId="57" fillId="0" borderId="17" xfId="641" applyFont="1" applyFill="1" applyBorder="1" applyAlignment="1" applyProtection="1">
      <alignment horizontal="right"/>
      <protection locked="0"/>
    </xf>
    <xf numFmtId="43" fontId="55" fillId="0" borderId="17" xfId="641" applyFont="1" applyFill="1" applyBorder="1" applyAlignment="1" applyProtection="1">
      <alignment horizontal="right"/>
      <protection locked="0"/>
    </xf>
    <xf numFmtId="43" fontId="5" fillId="0" borderId="0" xfId="641" applyFont="1" applyFill="1" applyBorder="1"/>
    <xf numFmtId="39" fontId="6" fillId="0" borderId="0" xfId="640" applyNumberFormat="1" applyFont="1" applyFill="1" applyBorder="1" applyAlignment="1">
      <alignment horizontal="right" wrapText="1"/>
    </xf>
    <xf numFmtId="43" fontId="5" fillId="0" borderId="0" xfId="641" applyFont="1" applyFill="1" applyBorder="1" applyAlignment="1">
      <alignment horizontal="left"/>
    </xf>
    <xf numFmtId="39" fontId="55" fillId="0" borderId="0" xfId="641" applyNumberFormat="1" applyFont="1" applyFill="1" applyAlignment="1" applyProtection="1">
      <alignment horizontal="right"/>
      <protection locked="0"/>
    </xf>
    <xf numFmtId="43" fontId="5" fillId="0" borderId="0" xfId="641" applyFont="1" applyFill="1"/>
    <xf numFmtId="44" fontId="5" fillId="0" borderId="17" xfId="643" applyNumberFormat="1" applyFont="1" applyBorder="1" applyAlignment="1">
      <alignment wrapText="1"/>
    </xf>
    <xf numFmtId="185" fontId="57" fillId="0" borderId="17" xfId="641" applyNumberFormat="1" applyFont="1" applyFill="1" applyBorder="1" applyAlignment="1">
      <alignment vertical="center"/>
    </xf>
    <xf numFmtId="185" fontId="55" fillId="0" borderId="17" xfId="641" applyNumberFormat="1" applyFont="1" applyFill="1" applyBorder="1" applyAlignment="1">
      <alignment vertical="center"/>
    </xf>
    <xf numFmtId="171" fontId="55" fillId="0" borderId="24" xfId="642" applyNumberFormat="1" applyFont="1" applyFill="1" applyBorder="1" applyAlignment="1">
      <alignment vertical="top"/>
    </xf>
    <xf numFmtId="171" fontId="57" fillId="0" borderId="24" xfId="642" quotePrefix="1" applyNumberFormat="1" applyFont="1" applyFill="1" applyBorder="1" applyAlignment="1">
      <alignment horizontal="right" wrapText="1"/>
    </xf>
    <xf numFmtId="171" fontId="55" fillId="0" borderId="24" xfId="642" quotePrefix="1" applyNumberFormat="1" applyFont="1" applyFill="1" applyBorder="1" applyAlignment="1">
      <alignment wrapText="1"/>
    </xf>
    <xf numFmtId="171" fontId="57" fillId="0" borderId="24" xfId="642" quotePrefix="1" applyNumberFormat="1" applyFont="1" applyFill="1" applyBorder="1" applyAlignment="1">
      <alignment horizontal="right" vertical="top" wrapText="1"/>
    </xf>
    <xf numFmtId="171" fontId="55" fillId="0" borderId="24" xfId="642" quotePrefix="1" applyNumberFormat="1" applyFont="1" applyFill="1" applyBorder="1" applyAlignment="1">
      <alignment horizontal="right" wrapText="1"/>
    </xf>
    <xf numFmtId="49" fontId="55" fillId="0" borderId="24" xfId="642" quotePrefix="1" applyNumberFormat="1" applyFont="1" applyFill="1" applyBorder="1" applyAlignment="1">
      <alignment horizontal="right" vertical="top" wrapText="1"/>
    </xf>
    <xf numFmtId="171" fontId="55" fillId="0" borderId="24" xfId="642" quotePrefix="1" applyNumberFormat="1" applyFont="1" applyFill="1" applyBorder="1" applyAlignment="1">
      <alignment vertical="center" wrapText="1"/>
    </xf>
    <xf numFmtId="37" fontId="57" fillId="0" borderId="4" xfId="637" applyNumberFormat="1" applyFont="1" applyBorder="1" applyAlignment="1">
      <alignment horizontal="left"/>
    </xf>
    <xf numFmtId="37" fontId="55" fillId="0" borderId="4" xfId="637" applyNumberFormat="1" applyFont="1" applyBorder="1" applyAlignment="1">
      <alignment horizontal="left"/>
    </xf>
    <xf numFmtId="43" fontId="57" fillId="0" borderId="4" xfId="641" applyFont="1" applyFill="1" applyBorder="1" applyAlignment="1">
      <alignment horizontal="left"/>
    </xf>
    <xf numFmtId="43" fontId="55" fillId="0" borderId="4" xfId="641" applyFont="1" applyFill="1" applyBorder="1" applyAlignment="1">
      <alignment horizontal="left"/>
    </xf>
    <xf numFmtId="37" fontId="55" fillId="0" borderId="17" xfId="637" applyNumberFormat="1" applyFont="1" applyBorder="1" applyAlignment="1">
      <alignment horizontal="left" vertical="center"/>
    </xf>
    <xf numFmtId="186" fontId="57" fillId="0" borderId="17" xfId="637" applyNumberFormat="1" applyFont="1" applyBorder="1" applyAlignment="1">
      <alignment horizontal="left"/>
    </xf>
    <xf numFmtId="186" fontId="55" fillId="0" borderId="17" xfId="637" applyNumberFormat="1" applyFont="1" applyBorder="1" applyAlignment="1">
      <alignment horizontal="left"/>
    </xf>
    <xf numFmtId="186" fontId="57" fillId="0" borderId="2" xfId="641" applyNumberFormat="1" applyFont="1" applyFill="1" applyBorder="1" applyAlignment="1" applyProtection="1">
      <alignment horizontal="right"/>
      <protection locked="0"/>
    </xf>
    <xf numFmtId="186" fontId="55" fillId="0" borderId="2" xfId="641" applyNumberFormat="1" applyFont="1" applyFill="1" applyBorder="1" applyAlignment="1">
      <alignment horizontal="right"/>
    </xf>
    <xf numFmtId="186" fontId="55" fillId="0" borderId="2" xfId="641" applyNumberFormat="1" applyFont="1" applyFill="1" applyBorder="1" applyAlignment="1" applyProtection="1">
      <alignment horizontal="right"/>
      <protection locked="0"/>
    </xf>
    <xf numFmtId="186" fontId="55" fillId="36" borderId="2" xfId="641" applyNumberFormat="1" applyFont="1" applyFill="1" applyBorder="1" applyAlignment="1">
      <alignment horizontal="right"/>
    </xf>
    <xf numFmtId="37" fontId="67" fillId="0" borderId="0" xfId="637" applyNumberFormat="1" applyFont="1" applyAlignment="1">
      <alignment wrapText="1"/>
    </xf>
    <xf numFmtId="185" fontId="55" fillId="0" borderId="0" xfId="641" applyNumberFormat="1" applyFont="1" applyFill="1" applyAlignment="1">
      <alignment horizontal="right" vertical="center" wrapText="1"/>
    </xf>
    <xf numFmtId="37" fontId="55" fillId="0" borderId="0" xfId="637" applyNumberFormat="1" applyFont="1" applyAlignment="1">
      <alignment horizontal="left" vertical="center" wrapText="1"/>
    </xf>
    <xf numFmtId="185" fontId="57" fillId="0" borderId="17" xfId="641" applyNumberFormat="1" applyFont="1" applyBorder="1" applyAlignment="1">
      <alignment horizontal="right"/>
    </xf>
    <xf numFmtId="0" fontId="5" fillId="0" borderId="26" xfId="361" applyFont="1" applyBorder="1" applyAlignment="1">
      <alignment horizontal="left" wrapText="1" indent="1"/>
    </xf>
    <xf numFmtId="37" fontId="55" fillId="0" borderId="26" xfId="360" quotePrefix="1" applyNumberFormat="1" applyFont="1" applyFill="1" applyBorder="1" applyAlignment="1" applyProtection="1">
      <alignment horizontal="center"/>
      <protection locked="0"/>
    </xf>
    <xf numFmtId="43" fontId="5" fillId="0" borderId="26" xfId="641" applyFont="1" applyFill="1" applyBorder="1" applyAlignment="1">
      <alignment horizontal="left"/>
    </xf>
    <xf numFmtId="39" fontId="55" fillId="0" borderId="26" xfId="641" applyNumberFormat="1" applyFont="1" applyFill="1" applyBorder="1" applyAlignment="1" applyProtection="1">
      <alignment horizontal="right"/>
      <protection locked="0"/>
    </xf>
    <xf numFmtId="43" fontId="6" fillId="0" borderId="26" xfId="641" applyFont="1" applyBorder="1" applyAlignment="1">
      <alignment horizontal="left"/>
    </xf>
    <xf numFmtId="44" fontId="57" fillId="0" borderId="26" xfId="641" applyNumberFormat="1" applyFont="1" applyFill="1" applyBorder="1" applyAlignment="1" applyProtection="1">
      <alignment horizontal="right"/>
      <protection locked="0"/>
    </xf>
    <xf numFmtId="0" fontId="5" fillId="0" borderId="0" xfId="361" applyFont="1" applyAlignment="1">
      <alignment horizontal="right" wrapText="1"/>
    </xf>
    <xf numFmtId="0" fontId="5" fillId="0" borderId="15" xfId="361" applyFont="1" applyBorder="1" applyAlignment="1">
      <alignment horizontal="right" wrapText="1"/>
    </xf>
    <xf numFmtId="0" fontId="6" fillId="0" borderId="0" xfId="0" applyFont="1" applyAlignment="1">
      <alignment horizontal="center" wrapText="1"/>
    </xf>
    <xf numFmtId="176" fontId="57" fillId="0" borderId="0" xfId="360" quotePrefix="1" applyNumberFormat="1" applyFont="1" applyFill="1" applyAlignment="1">
      <alignment horizontal="right"/>
    </xf>
    <xf numFmtId="176" fontId="55" fillId="0" borderId="0" xfId="360" quotePrefix="1" applyNumberFormat="1" applyFont="1" applyFill="1"/>
    <xf numFmtId="185" fontId="5" fillId="0" borderId="0" xfId="641" applyNumberFormat="1" applyFont="1" applyBorder="1"/>
    <xf numFmtId="182" fontId="6" fillId="0" borderId="0" xfId="641" applyNumberFormat="1" applyFont="1" applyBorder="1"/>
    <xf numFmtId="185" fontId="6" fillId="0" borderId="0" xfId="641" applyNumberFormat="1" applyFont="1" applyBorder="1"/>
    <xf numFmtId="185" fontId="5" fillId="0" borderId="17" xfId="641" applyNumberFormat="1" applyFont="1" applyBorder="1"/>
    <xf numFmtId="182" fontId="6" fillId="0" borderId="17" xfId="641" applyNumberFormat="1" applyFont="1" applyBorder="1"/>
    <xf numFmtId="185" fontId="6" fillId="0" borderId="17" xfId="641" applyNumberFormat="1" applyFont="1" applyBorder="1"/>
    <xf numFmtId="176" fontId="57" fillId="0" borderId="0" xfId="360" quotePrefix="1" applyNumberFormat="1" applyFont="1" applyFill="1"/>
    <xf numFmtId="185" fontId="5" fillId="0" borderId="0" xfId="641" applyNumberFormat="1" applyFont="1" applyBorder="1" applyAlignment="1">
      <alignment horizontal="left"/>
    </xf>
    <xf numFmtId="185" fontId="6" fillId="0" borderId="0" xfId="641" applyNumberFormat="1" applyFont="1" applyBorder="1" applyAlignment="1">
      <alignment horizontal="left"/>
    </xf>
    <xf numFmtId="49" fontId="6" fillId="0" borderId="1" xfId="361" applyNumberFormat="1" applyFont="1" applyBorder="1" applyAlignment="1">
      <alignment horizontal="left" vertical="center" wrapText="1" indent="1"/>
    </xf>
    <xf numFmtId="185" fontId="5" fillId="0" borderId="1" xfId="0" applyNumberFormat="1" applyFont="1" applyBorder="1"/>
    <xf numFmtId="49" fontId="6" fillId="0" borderId="0" xfId="361" applyNumberFormat="1" applyFont="1" applyAlignment="1">
      <alignment horizontal="left" vertical="center" wrapText="1" indent="2"/>
    </xf>
    <xf numFmtId="167" fontId="6" fillId="0" borderId="17" xfId="361" applyNumberFormat="1" applyFont="1" applyBorder="1" applyAlignment="1">
      <alignment horizontal="center"/>
    </xf>
    <xf numFmtId="167" fontId="5" fillId="0" borderId="17" xfId="0" applyNumberFormat="1" applyFont="1" applyBorder="1"/>
    <xf numFmtId="167" fontId="6" fillId="0" borderId="17" xfId="0" applyNumberFormat="1" applyFont="1" applyBorder="1"/>
    <xf numFmtId="185" fontId="55" fillId="0" borderId="0" xfId="641" applyNumberFormat="1" applyFont="1" applyFill="1" applyBorder="1" applyAlignment="1">
      <alignment horizontal="right"/>
    </xf>
    <xf numFmtId="0" fontId="6" fillId="0" borderId="17" xfId="361" applyFont="1" applyBorder="1" applyAlignment="1">
      <alignment horizontal="left"/>
    </xf>
    <xf numFmtId="0" fontId="6" fillId="0" borderId="17" xfId="0" applyFont="1" applyBorder="1" applyAlignment="1">
      <alignment horizontal="center"/>
    </xf>
    <xf numFmtId="185" fontId="57" fillId="0" borderId="17" xfId="641" applyNumberFormat="1" applyFont="1" applyFill="1" applyBorder="1" applyAlignment="1">
      <alignment horizontal="right"/>
    </xf>
    <xf numFmtId="185" fontId="55" fillId="0" borderId="17" xfId="641" applyNumberFormat="1" applyFont="1" applyFill="1" applyBorder="1" applyAlignment="1">
      <alignment horizontal="right"/>
    </xf>
    <xf numFmtId="185" fontId="5" fillId="0" borderId="0" xfId="641" applyNumberFormat="1" applyFont="1" applyBorder="1" applyAlignment="1">
      <alignment horizontal="right"/>
    </xf>
    <xf numFmtId="185" fontId="6" fillId="0" borderId="0" xfId="641" applyNumberFormat="1" applyFont="1" applyBorder="1" applyAlignment="1">
      <alignment horizontal="right"/>
    </xf>
    <xf numFmtId="0" fontId="5" fillId="0" borderId="11" xfId="361" applyFont="1" applyBorder="1" applyAlignment="1">
      <alignment wrapText="1" indent="1"/>
    </xf>
    <xf numFmtId="0" fontId="5" fillId="0" borderId="15" xfId="361" applyFont="1" applyBorder="1"/>
    <xf numFmtId="0" fontId="5" fillId="0" borderId="15" xfId="361" applyFont="1" applyBorder="1" applyAlignment="1">
      <alignment wrapText="1"/>
    </xf>
    <xf numFmtId="0" fontId="6" fillId="0" borderId="15" xfId="361" applyFont="1" applyBorder="1" applyAlignment="1">
      <alignment horizontal="center"/>
    </xf>
    <xf numFmtId="0" fontId="6" fillId="0" borderId="15" xfId="0" applyFont="1" applyBorder="1"/>
    <xf numFmtId="0" fontId="6" fillId="0" borderId="15" xfId="0" applyFont="1" applyBorder="1" applyAlignment="1">
      <alignment horizontal="left"/>
    </xf>
    <xf numFmtId="185" fontId="57" fillId="0" borderId="15" xfId="641" applyNumberFormat="1" applyFont="1" applyFill="1" applyBorder="1"/>
    <xf numFmtId="185" fontId="55" fillId="0" borderId="15" xfId="641" applyNumberFormat="1" applyFont="1" applyFill="1" applyBorder="1"/>
    <xf numFmtId="185" fontId="57" fillId="0" borderId="11" xfId="641" applyNumberFormat="1" applyFont="1" applyFill="1" applyBorder="1"/>
    <xf numFmtId="185" fontId="55" fillId="0" borderId="11" xfId="641" applyNumberFormat="1" applyFont="1" applyFill="1" applyBorder="1"/>
    <xf numFmtId="185" fontId="5" fillId="0" borderId="11" xfId="641" applyNumberFormat="1" applyFont="1" applyBorder="1" applyAlignment="1">
      <alignment horizontal="right"/>
    </xf>
    <xf numFmtId="185" fontId="6" fillId="0" borderId="11" xfId="641" applyNumberFormat="1" applyFont="1" applyBorder="1" applyAlignment="1">
      <alignment horizontal="right"/>
    </xf>
    <xf numFmtId="0" fontId="6" fillId="0" borderId="17" xfId="361" applyFont="1" applyBorder="1" applyAlignment="1">
      <alignment horizontal="center"/>
    </xf>
    <xf numFmtId="179" fontId="55" fillId="0" borderId="15" xfId="360" applyNumberFormat="1" applyFont="1" applyFill="1" applyBorder="1" applyAlignment="1">
      <alignment horizontal="left"/>
    </xf>
    <xf numFmtId="0" fontId="6" fillId="0" borderId="1" xfId="361" applyFont="1" applyBorder="1" applyAlignment="1">
      <alignment horizontal="center"/>
    </xf>
    <xf numFmtId="167" fontId="5" fillId="0" borderId="11" xfId="0" applyNumberFormat="1" applyFont="1" applyBorder="1"/>
    <xf numFmtId="167" fontId="6" fillId="0" borderId="11" xfId="0" applyNumberFormat="1" applyFont="1" applyBorder="1"/>
    <xf numFmtId="165" fontId="6" fillId="0" borderId="15" xfId="361" applyNumberFormat="1" applyFont="1" applyBorder="1" applyAlignment="1">
      <alignment horizontal="center"/>
    </xf>
    <xf numFmtId="185" fontId="6" fillId="0" borderId="15" xfId="641" applyNumberFormat="1" applyFont="1" applyBorder="1" applyAlignment="1">
      <alignment horizontal="left"/>
    </xf>
    <xf numFmtId="49" fontId="75" fillId="0" borderId="15" xfId="361" applyNumberFormat="1" applyFont="1" applyBorder="1" applyAlignment="1">
      <alignment wrapText="1"/>
    </xf>
    <xf numFmtId="49" fontId="57" fillId="0" borderId="15" xfId="360" applyNumberFormat="1" applyFont="1" applyFill="1" applyBorder="1" applyAlignment="1">
      <alignment horizontal="left" vertical="center" indent="1"/>
    </xf>
    <xf numFmtId="165" fontId="75" fillId="0" borderId="15" xfId="361" applyNumberFormat="1" applyFont="1" applyBorder="1" applyAlignment="1">
      <alignment horizontal="center"/>
    </xf>
    <xf numFmtId="0" fontId="6" fillId="0" borderId="15" xfId="361" applyFont="1" applyBorder="1" applyAlignment="1">
      <alignment horizontal="left" wrapText="1"/>
    </xf>
    <xf numFmtId="37" fontId="55" fillId="0" borderId="15" xfId="360" quotePrefix="1" applyNumberFormat="1" applyFont="1" applyFill="1" applyBorder="1" applyAlignment="1" applyProtection="1">
      <alignment horizontal="center"/>
      <protection locked="0"/>
    </xf>
    <xf numFmtId="182" fontId="5" fillId="0" borderId="15" xfId="641" applyNumberFormat="1" applyFont="1" applyBorder="1"/>
    <xf numFmtId="185" fontId="6" fillId="0" borderId="15" xfId="641" applyNumberFormat="1" applyFont="1" applyBorder="1"/>
    <xf numFmtId="182" fontId="6" fillId="0" borderId="15" xfId="641" applyNumberFormat="1" applyFont="1" applyBorder="1"/>
    <xf numFmtId="37" fontId="57" fillId="0" borderId="0" xfId="360" applyNumberFormat="1" applyFont="1" applyFill="1" applyAlignment="1" applyProtection="1">
      <alignment horizontal="center"/>
      <protection locked="0"/>
    </xf>
    <xf numFmtId="37" fontId="55" fillId="0" borderId="15" xfId="360" applyNumberFormat="1" applyFont="1" applyFill="1" applyBorder="1" applyAlignment="1" applyProtection="1">
      <alignment horizontal="center"/>
      <protection locked="0"/>
    </xf>
    <xf numFmtId="0" fontId="5" fillId="0" borderId="17" xfId="361" applyFont="1" applyBorder="1" applyAlignment="1">
      <alignment horizontal="left" vertical="center" wrapText="1"/>
    </xf>
    <xf numFmtId="182" fontId="5" fillId="0" borderId="17" xfId="641" applyNumberFormat="1" applyFont="1" applyBorder="1"/>
    <xf numFmtId="182" fontId="6" fillId="0" borderId="15" xfId="641" applyNumberFormat="1" applyFont="1" applyBorder="1" applyAlignment="1"/>
    <xf numFmtId="185" fontId="6" fillId="0" borderId="15" xfId="641" applyNumberFormat="1" applyFont="1" applyBorder="1" applyAlignment="1"/>
    <xf numFmtId="0" fontId="6" fillId="0" borderId="0" xfId="0" applyFont="1" applyAlignment="1">
      <alignment horizontal="right"/>
    </xf>
    <xf numFmtId="0" fontId="8" fillId="0" borderId="0" xfId="0" applyFont="1" applyAlignment="1">
      <alignment horizontal="right" wrapText="1"/>
    </xf>
    <xf numFmtId="0" fontId="5" fillId="0" borderId="0" xfId="0" applyFont="1" applyAlignment="1">
      <alignment horizontal="right" wrapText="1"/>
    </xf>
    <xf numFmtId="185" fontId="5" fillId="0" borderId="15" xfId="641" applyNumberFormat="1" applyFont="1" applyBorder="1" applyAlignment="1">
      <alignment horizontal="right"/>
    </xf>
    <xf numFmtId="185" fontId="5" fillId="0" borderId="0" xfId="641" applyNumberFormat="1" applyFont="1" applyFill="1" applyAlignment="1">
      <alignment horizontal="right"/>
    </xf>
    <xf numFmtId="185" fontId="5" fillId="0" borderId="17" xfId="641" applyNumberFormat="1" applyFont="1" applyBorder="1" applyAlignment="1">
      <alignment horizontal="right"/>
    </xf>
    <xf numFmtId="185" fontId="5" fillId="0" borderId="4" xfId="641" applyNumberFormat="1" applyFont="1" applyBorder="1" applyAlignment="1">
      <alignment horizontal="right"/>
    </xf>
    <xf numFmtId="0" fontId="12" fillId="0" borderId="0" xfId="0" applyFont="1" applyAlignment="1">
      <alignment horizontal="right" wrapText="1"/>
    </xf>
    <xf numFmtId="0" fontId="63" fillId="0" borderId="0" xfId="0" applyFont="1" applyAlignment="1">
      <alignment horizontal="right" wrapText="1"/>
    </xf>
    <xf numFmtId="0" fontId="8" fillId="0" borderId="0" xfId="0" applyFont="1" applyAlignment="1">
      <alignment horizontal="right"/>
    </xf>
    <xf numFmtId="39" fontId="57" fillId="0" borderId="0" xfId="641" quotePrefix="1" applyNumberFormat="1" applyFont="1" applyFill="1" applyAlignment="1" applyProtection="1">
      <alignment horizontal="right"/>
      <protection locked="0"/>
    </xf>
    <xf numFmtId="39" fontId="57" fillId="0" borderId="0" xfId="641" quotePrefix="1" applyNumberFormat="1" applyFont="1" applyFill="1" applyBorder="1" applyAlignment="1" applyProtection="1">
      <alignment horizontal="right"/>
      <protection locked="0"/>
    </xf>
    <xf numFmtId="39" fontId="57" fillId="0" borderId="3" xfId="641" quotePrefix="1" applyNumberFormat="1" applyFont="1" applyFill="1" applyBorder="1" applyAlignment="1" applyProtection="1">
      <alignment horizontal="right"/>
      <protection locked="0"/>
    </xf>
    <xf numFmtId="185" fontId="55" fillId="0" borderId="3" xfId="641" applyNumberFormat="1" applyFont="1" applyFill="1" applyBorder="1" applyAlignment="1">
      <alignment horizontal="right" vertical="center" wrapText="1"/>
    </xf>
    <xf numFmtId="185" fontId="6" fillId="0" borderId="1" xfId="361" applyNumberFormat="1" applyFont="1" applyBorder="1"/>
    <xf numFmtId="39" fontId="55" fillId="0" borderId="0" xfId="641" quotePrefix="1" applyNumberFormat="1" applyFont="1" applyFill="1" applyAlignment="1" applyProtection="1">
      <alignment horizontal="right"/>
      <protection locked="0"/>
    </xf>
    <xf numFmtId="39" fontId="55" fillId="0" borderId="3" xfId="641" quotePrefix="1" applyNumberFormat="1" applyFont="1" applyFill="1" applyBorder="1" applyAlignment="1" applyProtection="1">
      <alignment horizontal="right"/>
      <protection locked="0"/>
    </xf>
    <xf numFmtId="49" fontId="5" fillId="0" borderId="15" xfId="361" applyNumberFormat="1" applyFont="1" applyBorder="1" applyAlignment="1">
      <alignment vertical="center" wrapText="1"/>
    </xf>
    <xf numFmtId="186" fontId="6" fillId="0" borderId="3" xfId="641" applyNumberFormat="1" applyFont="1" applyBorder="1" applyAlignment="1"/>
    <xf numFmtId="49" fontId="55" fillId="0" borderId="0" xfId="360" applyNumberFormat="1" applyFont="1" applyFill="1" applyAlignment="1">
      <alignment horizontal="left" vertical="top"/>
    </xf>
    <xf numFmtId="49" fontId="55" fillId="0" borderId="1" xfId="360" applyNumberFormat="1" applyFont="1" applyFill="1" applyBorder="1" applyAlignment="1">
      <alignment horizontal="left" vertical="top"/>
    </xf>
    <xf numFmtId="37" fontId="12" fillId="0" borderId="0" xfId="637" applyNumberFormat="1" applyFont="1" applyAlignment="1">
      <alignment horizontal="left" vertical="top"/>
    </xf>
    <xf numFmtId="0" fontId="6" fillId="0" borderId="0" xfId="361" applyFont="1" applyAlignment="1">
      <alignment horizontal="left" vertical="top" wrapText="1"/>
    </xf>
    <xf numFmtId="0" fontId="74" fillId="0" borderId="0" xfId="361" applyFont="1" applyAlignment="1">
      <alignment vertical="top" wrapText="1"/>
    </xf>
    <xf numFmtId="0" fontId="5" fillId="0" borderId="0" xfId="361" applyFont="1" applyAlignment="1">
      <alignment vertical="top"/>
    </xf>
    <xf numFmtId="0" fontId="6" fillId="0" borderId="0" xfId="361" applyFont="1" applyAlignment="1">
      <alignment vertical="top"/>
    </xf>
    <xf numFmtId="0" fontId="5" fillId="0" borderId="0" xfId="361" applyFont="1" applyAlignment="1">
      <alignment horizontal="left" vertical="top"/>
    </xf>
    <xf numFmtId="0" fontId="57" fillId="0" borderId="0" xfId="360" applyNumberFormat="1" applyFont="1" applyFill="1" applyAlignment="1">
      <alignment horizontal="left" vertical="top"/>
    </xf>
    <xf numFmtId="37" fontId="57" fillId="0" borderId="0" xfId="360" applyNumberFormat="1" applyFont="1" applyFill="1" applyAlignment="1">
      <alignment horizontal="left" vertical="top"/>
    </xf>
    <xf numFmtId="37" fontId="57" fillId="0" borderId="0" xfId="637" applyNumberFormat="1" applyFont="1" applyAlignment="1">
      <alignment horizontal="left" vertical="top"/>
    </xf>
    <xf numFmtId="37" fontId="55" fillId="0" borderId="0" xfId="360" applyNumberFormat="1" applyFont="1" applyFill="1" applyAlignment="1">
      <alignment horizontal="left" vertical="center" indent="2"/>
    </xf>
    <xf numFmtId="39" fontId="55" fillId="0" borderId="1" xfId="360" applyNumberFormat="1" applyFont="1" applyFill="1" applyBorder="1" applyAlignment="1">
      <alignment horizontal="left" vertical="center" indent="2"/>
    </xf>
    <xf numFmtId="39" fontId="55" fillId="0" borderId="1" xfId="360" applyNumberFormat="1" applyFont="1" applyFill="1" applyBorder="1" applyAlignment="1">
      <alignment horizontal="left" vertical="center"/>
    </xf>
    <xf numFmtId="37" fontId="55" fillId="0" borderId="17" xfId="360" applyNumberFormat="1" applyFont="1" applyFill="1" applyBorder="1" applyAlignment="1">
      <alignment horizontal="left" vertical="center"/>
    </xf>
    <xf numFmtId="37" fontId="55" fillId="0" borderId="24" xfId="360" applyNumberFormat="1" applyFont="1" applyFill="1" applyBorder="1" applyAlignment="1">
      <alignment horizontal="left" vertical="center"/>
    </xf>
    <xf numFmtId="37" fontId="12" fillId="36" borderId="4" xfId="637" applyNumberFormat="1" applyFont="1" applyFill="1" applyBorder="1" applyAlignment="1" applyProtection="1">
      <alignment horizontal="left" vertical="top" wrapText="1"/>
      <protection locked="0"/>
    </xf>
    <xf numFmtId="37" fontId="12" fillId="36" borderId="0" xfId="637" applyNumberFormat="1" applyFont="1" applyFill="1" applyAlignment="1" applyProtection="1">
      <alignment horizontal="left" vertical="top" wrapText="1"/>
      <protection locked="0"/>
    </xf>
    <xf numFmtId="37" fontId="57" fillId="0" borderId="2" xfId="360" applyNumberFormat="1" applyFont="1" applyFill="1" applyBorder="1" applyAlignment="1">
      <alignment horizontal="left" vertical="center" wrapText="1"/>
    </xf>
    <xf numFmtId="37" fontId="12" fillId="0" borderId="0" xfId="637" applyNumberFormat="1" applyFont="1" applyAlignment="1">
      <alignment horizontal="left" vertical="top" wrapText="1"/>
    </xf>
    <xf numFmtId="37" fontId="12" fillId="0" borderId="0" xfId="644" applyNumberFormat="1" applyFont="1" applyAlignment="1">
      <alignment horizontal="left" vertical="top" wrapText="1" shrinkToFit="1"/>
    </xf>
    <xf numFmtId="37" fontId="57" fillId="0" borderId="2" xfId="360" applyNumberFormat="1" applyFont="1" applyFill="1" applyBorder="1" applyAlignment="1">
      <alignment horizontal="left"/>
    </xf>
    <xf numFmtId="37" fontId="55" fillId="0" borderId="1" xfId="360" applyNumberFormat="1" applyFont="1" applyFill="1" applyBorder="1" applyAlignment="1">
      <alignment horizontal="left"/>
    </xf>
    <xf numFmtId="37" fontId="55" fillId="0" borderId="0" xfId="360" applyNumberFormat="1" applyFont="1" applyFill="1" applyAlignment="1">
      <alignment horizontal="left"/>
    </xf>
    <xf numFmtId="37" fontId="57" fillId="0" borderId="0" xfId="360" applyNumberFormat="1" applyFont="1" applyFill="1" applyAlignment="1">
      <alignment horizontal="left"/>
    </xf>
    <xf numFmtId="177" fontId="12" fillId="36" borderId="0" xfId="360" applyFont="1" applyFill="1" applyAlignment="1">
      <alignment horizontal="left" vertical="top" wrapText="1"/>
    </xf>
    <xf numFmtId="177" fontId="55" fillId="0" borderId="0" xfId="360" applyFont="1" applyFill="1" applyAlignment="1">
      <alignment horizontal="left" wrapText="1"/>
    </xf>
    <xf numFmtId="177" fontId="55" fillId="0" borderId="0" xfId="360" applyFont="1" applyFill="1" applyAlignment="1">
      <alignment horizontal="left"/>
    </xf>
    <xf numFmtId="0" fontId="55" fillId="0" borderId="1" xfId="637" applyFont="1" applyBorder="1" applyAlignment="1">
      <alignment horizontal="left" wrapText="1"/>
    </xf>
    <xf numFmtId="0" fontId="55" fillId="0" borderId="1" xfId="637" applyFont="1" applyBorder="1" applyAlignment="1">
      <alignment horizontal="left"/>
    </xf>
    <xf numFmtId="177" fontId="57" fillId="0" borderId="25" xfId="360" applyFont="1" applyFill="1" applyBorder="1" applyAlignment="1">
      <alignment horizontal="left"/>
    </xf>
    <xf numFmtId="177" fontId="57" fillId="0" borderId="1" xfId="360" applyFont="1" applyFill="1" applyBorder="1" applyAlignment="1">
      <alignment horizontal="left"/>
    </xf>
    <xf numFmtId="0" fontId="12" fillId="36" borderId="0" xfId="0" applyFont="1" applyFill="1" applyAlignment="1">
      <alignment horizontal="left" vertical="top" wrapText="1"/>
    </xf>
    <xf numFmtId="0" fontId="8" fillId="0" borderId="0" xfId="0" applyFont="1" applyAlignment="1">
      <alignment horizontal="center"/>
    </xf>
    <xf numFmtId="0" fontId="12" fillId="36" borderId="4" xfId="0" applyFont="1" applyFill="1" applyBorder="1" applyAlignment="1">
      <alignment horizontal="left" vertical="top" wrapText="1"/>
    </xf>
    <xf numFmtId="49" fontId="5" fillId="0" borderId="11" xfId="361" applyNumberFormat="1" applyFont="1" applyBorder="1" applyAlignment="1">
      <alignment vertical="center" wrapText="1"/>
    </xf>
    <xf numFmtId="49" fontId="5" fillId="0" borderId="0" xfId="361" applyNumberFormat="1" applyFont="1" applyAlignment="1">
      <alignment vertical="center" wrapText="1"/>
    </xf>
    <xf numFmtId="0" fontId="5" fillId="0" borderId="0" xfId="361" applyFont="1" applyAlignment="1">
      <alignment horizontal="left" vertical="top"/>
    </xf>
    <xf numFmtId="0" fontId="6" fillId="0" borderId="0" xfId="361" applyFont="1" applyAlignment="1">
      <alignment horizontal="left" vertical="top"/>
    </xf>
    <xf numFmtId="0" fontId="12" fillId="0" borderId="0" xfId="361" applyFont="1" applyAlignment="1">
      <alignment horizontal="left" vertical="top" wrapText="1"/>
    </xf>
    <xf numFmtId="0" fontId="7" fillId="0" borderId="0" xfId="361" applyFont="1" applyAlignment="1">
      <alignment vertical="top" wrapText="1"/>
    </xf>
    <xf numFmtId="49" fontId="5" fillId="0" borderId="17" xfId="361" applyNumberFormat="1" applyFont="1" applyBorder="1" applyAlignment="1">
      <alignment vertical="center" wrapText="1"/>
    </xf>
    <xf numFmtId="49" fontId="5" fillId="0" borderId="4" xfId="361" applyNumberFormat="1" applyFont="1" applyBorder="1" applyAlignment="1">
      <alignment wrapText="1"/>
    </xf>
    <xf numFmtId="0" fontId="6" fillId="0" borderId="1" xfId="361" applyFont="1" applyBorder="1" applyAlignment="1">
      <alignment horizontal="left" wrapText="1"/>
    </xf>
    <xf numFmtId="0" fontId="5" fillId="0" borderId="1" xfId="361" applyFont="1" applyBorder="1" applyAlignment="1">
      <alignment horizontal="center" wrapText="1"/>
    </xf>
    <xf numFmtId="0" fontId="7" fillId="0" borderId="0" xfId="361" applyFont="1" applyAlignment="1">
      <alignment horizontal="left" vertical="center" wrapText="1"/>
    </xf>
    <xf numFmtId="0" fontId="5" fillId="0" borderId="0" xfId="361" applyFont="1" applyAlignment="1">
      <alignment vertical="top" wrapText="1"/>
    </xf>
    <xf numFmtId="0" fontId="6" fillId="0" borderId="0" xfId="361" applyFont="1" applyAlignment="1">
      <alignment vertical="top" wrapText="1"/>
    </xf>
    <xf numFmtId="178" fontId="7" fillId="0" borderId="4" xfId="361" applyNumberFormat="1" applyFont="1" applyBorder="1" applyAlignment="1">
      <alignment horizontal="left" vertical="top" wrapText="1"/>
    </xf>
    <xf numFmtId="178" fontId="7" fillId="0" borderId="0" xfId="361" applyNumberFormat="1" applyFont="1" applyAlignment="1">
      <alignment horizontal="left" vertical="top" wrapText="1"/>
    </xf>
    <xf numFmtId="176" fontId="12" fillId="0" borderId="4" xfId="282" quotePrefix="1" applyNumberFormat="1" applyFont="1" applyBorder="1" applyAlignment="1">
      <alignment horizontal="left" vertical="top" wrapText="1"/>
    </xf>
    <xf numFmtId="176" fontId="12" fillId="0" borderId="0" xfId="282" quotePrefix="1" applyNumberFormat="1" applyFont="1" applyAlignment="1">
      <alignment horizontal="left" vertical="top" wrapText="1"/>
    </xf>
  </cellXfs>
  <cellStyles count="646">
    <cellStyle name="_Exec Summary FINAL" xfId="2" xr:uid="{00000000-0005-0000-0000-000000000000}"/>
    <cellStyle name="_Exec Summary FINAL 2" xfId="195" xr:uid="{00000000-0005-0000-0000-000001000000}"/>
    <cellStyle name="_Exec Summary FINAL 3" xfId="334" xr:uid="{00000000-0005-0000-0000-000002000000}"/>
    <cellStyle name="20 % - Accent1" xfId="3" xr:uid="{00000000-0005-0000-0000-000003000000}"/>
    <cellStyle name="20 % - Accent1 2" xfId="333" xr:uid="{00000000-0005-0000-0000-000004000000}"/>
    <cellStyle name="20 % - Accent2" xfId="4" xr:uid="{00000000-0005-0000-0000-000005000000}"/>
    <cellStyle name="20 % - Accent2 2" xfId="332" xr:uid="{00000000-0005-0000-0000-000006000000}"/>
    <cellStyle name="20 % - Accent3" xfId="5" xr:uid="{00000000-0005-0000-0000-000007000000}"/>
    <cellStyle name="20 % - Accent3 2" xfId="210" xr:uid="{00000000-0005-0000-0000-000008000000}"/>
    <cellStyle name="20 % - Accent4" xfId="6" xr:uid="{00000000-0005-0000-0000-000009000000}"/>
    <cellStyle name="20 % - Accent4 2" xfId="211" xr:uid="{00000000-0005-0000-0000-00000A000000}"/>
    <cellStyle name="20 % - Accent5" xfId="7" xr:uid="{00000000-0005-0000-0000-00000B000000}"/>
    <cellStyle name="20 % - Accent5 2" xfId="212" xr:uid="{00000000-0005-0000-0000-00000C000000}"/>
    <cellStyle name="20 % - Accent6" xfId="8" xr:uid="{00000000-0005-0000-0000-00000D000000}"/>
    <cellStyle name="20 % - Accent6 2" xfId="213" xr:uid="{00000000-0005-0000-0000-00000E000000}"/>
    <cellStyle name="20% - Accent1 2" xfId="214" xr:uid="{00000000-0005-0000-0000-00000F000000}"/>
    <cellStyle name="20% - Accent1 3" xfId="9" xr:uid="{00000000-0005-0000-0000-000010000000}"/>
    <cellStyle name="20% - Accent2 2" xfId="215" xr:uid="{00000000-0005-0000-0000-000011000000}"/>
    <cellStyle name="20% - Accent2 3" xfId="10" xr:uid="{00000000-0005-0000-0000-000012000000}"/>
    <cellStyle name="20% - Accent3 2" xfId="216" xr:uid="{00000000-0005-0000-0000-000013000000}"/>
    <cellStyle name="20% - Accent3 3" xfId="11" xr:uid="{00000000-0005-0000-0000-000014000000}"/>
    <cellStyle name="20% - Accent4 2" xfId="217" xr:uid="{00000000-0005-0000-0000-000015000000}"/>
    <cellStyle name="20% - Accent4 3" xfId="12" xr:uid="{00000000-0005-0000-0000-000016000000}"/>
    <cellStyle name="20% - Accent5 2" xfId="218" xr:uid="{00000000-0005-0000-0000-000017000000}"/>
    <cellStyle name="20% - Accent5 3" xfId="13" xr:uid="{00000000-0005-0000-0000-000018000000}"/>
    <cellStyle name="20% - Accent6 2" xfId="219" xr:uid="{00000000-0005-0000-0000-000019000000}"/>
    <cellStyle name="20% - Accent6 3" xfId="14" xr:uid="{00000000-0005-0000-0000-00001A000000}"/>
    <cellStyle name="40 % - Accent1" xfId="15" xr:uid="{00000000-0005-0000-0000-00001B000000}"/>
    <cellStyle name="40 % - Accent1 2" xfId="220" xr:uid="{00000000-0005-0000-0000-00001C000000}"/>
    <cellStyle name="40 % - Accent2" xfId="16" xr:uid="{00000000-0005-0000-0000-00001D000000}"/>
    <cellStyle name="40 % - Accent2 2" xfId="221" xr:uid="{00000000-0005-0000-0000-00001E000000}"/>
    <cellStyle name="40 % - Accent3" xfId="17" xr:uid="{00000000-0005-0000-0000-00001F000000}"/>
    <cellStyle name="40 % - Accent3 2" xfId="222" xr:uid="{00000000-0005-0000-0000-000020000000}"/>
    <cellStyle name="40 % - Accent4" xfId="18" xr:uid="{00000000-0005-0000-0000-000021000000}"/>
    <cellStyle name="40 % - Accent4 2" xfId="223" xr:uid="{00000000-0005-0000-0000-000022000000}"/>
    <cellStyle name="40 % - Accent5" xfId="19" xr:uid="{00000000-0005-0000-0000-000023000000}"/>
    <cellStyle name="40 % - Accent5 2" xfId="224" xr:uid="{00000000-0005-0000-0000-000024000000}"/>
    <cellStyle name="40 % - Accent6" xfId="20" xr:uid="{00000000-0005-0000-0000-000025000000}"/>
    <cellStyle name="40 % - Accent6 2" xfId="225" xr:uid="{00000000-0005-0000-0000-000026000000}"/>
    <cellStyle name="40% - Accent1 2" xfId="226" xr:uid="{00000000-0005-0000-0000-000027000000}"/>
    <cellStyle name="40% - Accent1 3" xfId="21" xr:uid="{00000000-0005-0000-0000-000028000000}"/>
    <cellStyle name="40% - Accent2 2" xfId="227" xr:uid="{00000000-0005-0000-0000-000029000000}"/>
    <cellStyle name="40% - Accent2 3" xfId="22" xr:uid="{00000000-0005-0000-0000-00002A000000}"/>
    <cellStyle name="40% - Accent3 2" xfId="228" xr:uid="{00000000-0005-0000-0000-00002B000000}"/>
    <cellStyle name="40% - Accent3 3" xfId="23" xr:uid="{00000000-0005-0000-0000-00002C000000}"/>
    <cellStyle name="40% - Accent4 2" xfId="229" xr:uid="{00000000-0005-0000-0000-00002D000000}"/>
    <cellStyle name="40% - Accent4 3" xfId="24" xr:uid="{00000000-0005-0000-0000-00002E000000}"/>
    <cellStyle name="40% - Accent5 2" xfId="230" xr:uid="{00000000-0005-0000-0000-00002F000000}"/>
    <cellStyle name="40% - Accent5 3" xfId="25" xr:uid="{00000000-0005-0000-0000-000030000000}"/>
    <cellStyle name="40% - Accent6 2" xfId="231" xr:uid="{00000000-0005-0000-0000-000031000000}"/>
    <cellStyle name="40% - Accent6 3" xfId="26" xr:uid="{00000000-0005-0000-0000-000032000000}"/>
    <cellStyle name="60 % - Accent1" xfId="27" xr:uid="{00000000-0005-0000-0000-000033000000}"/>
    <cellStyle name="60 % - Accent1 2" xfId="232" xr:uid="{00000000-0005-0000-0000-000034000000}"/>
    <cellStyle name="60 % - Accent2" xfId="28" xr:uid="{00000000-0005-0000-0000-000035000000}"/>
    <cellStyle name="60 % - Accent2 2" xfId="233" xr:uid="{00000000-0005-0000-0000-000036000000}"/>
    <cellStyle name="60 % - Accent3" xfId="29" xr:uid="{00000000-0005-0000-0000-000037000000}"/>
    <cellStyle name="60 % - Accent3 2" xfId="234" xr:uid="{00000000-0005-0000-0000-000038000000}"/>
    <cellStyle name="60 % - Accent4" xfId="30" xr:uid="{00000000-0005-0000-0000-000039000000}"/>
    <cellStyle name="60 % - Accent4 2" xfId="235" xr:uid="{00000000-0005-0000-0000-00003A000000}"/>
    <cellStyle name="60 % - Accent5" xfId="31" xr:uid="{00000000-0005-0000-0000-00003B000000}"/>
    <cellStyle name="60 % - Accent5 2" xfId="236" xr:uid="{00000000-0005-0000-0000-00003C000000}"/>
    <cellStyle name="60 % - Accent6" xfId="32" xr:uid="{00000000-0005-0000-0000-00003D000000}"/>
    <cellStyle name="60 % - Accent6 2" xfId="237" xr:uid="{00000000-0005-0000-0000-00003E000000}"/>
    <cellStyle name="60% - Accent1 2" xfId="238" xr:uid="{00000000-0005-0000-0000-00003F000000}"/>
    <cellStyle name="60% - Accent1 3" xfId="33" xr:uid="{00000000-0005-0000-0000-000040000000}"/>
    <cellStyle name="60% - Accent2 2" xfId="239" xr:uid="{00000000-0005-0000-0000-000041000000}"/>
    <cellStyle name="60% - Accent2 3" xfId="34" xr:uid="{00000000-0005-0000-0000-000042000000}"/>
    <cellStyle name="60% - Accent3 2" xfId="240" xr:uid="{00000000-0005-0000-0000-000043000000}"/>
    <cellStyle name="60% - Accent3 3" xfId="35" xr:uid="{00000000-0005-0000-0000-000044000000}"/>
    <cellStyle name="60% - Accent4 2" xfId="241" xr:uid="{00000000-0005-0000-0000-000045000000}"/>
    <cellStyle name="60% - Accent4 3" xfId="36" xr:uid="{00000000-0005-0000-0000-000046000000}"/>
    <cellStyle name="60% - Accent5 2" xfId="242" xr:uid="{00000000-0005-0000-0000-000047000000}"/>
    <cellStyle name="60% - Accent5 3" xfId="37" xr:uid="{00000000-0005-0000-0000-000048000000}"/>
    <cellStyle name="60% - Accent6 2" xfId="243" xr:uid="{00000000-0005-0000-0000-000049000000}"/>
    <cellStyle name="60% - Accent6 3" xfId="38" xr:uid="{00000000-0005-0000-0000-00004A000000}"/>
    <cellStyle name="Accent1 2" xfId="244" xr:uid="{00000000-0005-0000-0000-00004B000000}"/>
    <cellStyle name="Accent1 3" xfId="39" xr:uid="{00000000-0005-0000-0000-00004C000000}"/>
    <cellStyle name="Accent2 2" xfId="245" xr:uid="{00000000-0005-0000-0000-00004D000000}"/>
    <cellStyle name="Accent2 3" xfId="40" xr:uid="{00000000-0005-0000-0000-00004E000000}"/>
    <cellStyle name="Accent3 2" xfId="246" xr:uid="{00000000-0005-0000-0000-00004F000000}"/>
    <cellStyle name="Accent3 3" xfId="41" xr:uid="{00000000-0005-0000-0000-000050000000}"/>
    <cellStyle name="Accent4 2" xfId="247" xr:uid="{00000000-0005-0000-0000-000051000000}"/>
    <cellStyle name="Accent4 3" xfId="42" xr:uid="{00000000-0005-0000-0000-000052000000}"/>
    <cellStyle name="Accent5 2" xfId="248" xr:uid="{00000000-0005-0000-0000-000053000000}"/>
    <cellStyle name="Accent5 3" xfId="43" xr:uid="{00000000-0005-0000-0000-000054000000}"/>
    <cellStyle name="Accent6 2" xfId="249" xr:uid="{00000000-0005-0000-0000-000055000000}"/>
    <cellStyle name="Accent6 3" xfId="44" xr:uid="{00000000-0005-0000-0000-000056000000}"/>
    <cellStyle name="Avertissement" xfId="45" xr:uid="{00000000-0005-0000-0000-000057000000}"/>
    <cellStyle name="Avertissement 2" xfId="250" xr:uid="{00000000-0005-0000-0000-000058000000}"/>
    <cellStyle name="Bad 2" xfId="251" xr:uid="{00000000-0005-0000-0000-000059000000}"/>
    <cellStyle name="Bad 3" xfId="46" xr:uid="{00000000-0005-0000-0000-00005A000000}"/>
    <cellStyle name="BASE" xfId="47" xr:uid="{00000000-0005-0000-0000-00005B000000}"/>
    <cellStyle name="Besuchter Hyperlink" xfId="48" xr:uid="{00000000-0005-0000-0000-00005C000000}"/>
    <cellStyle name="Besuchter Hyperlink 2" xfId="252" xr:uid="{00000000-0005-0000-0000-00005D000000}"/>
    <cellStyle name="Besuchtɥr Hyperlink" xfId="49" xr:uid="{00000000-0005-0000-0000-00005E000000}"/>
    <cellStyle name="Besuchtɥr Hyperlink 2" xfId="253" xr:uid="{00000000-0005-0000-0000-00005F000000}"/>
    <cellStyle name="Calcul" xfId="50" xr:uid="{00000000-0005-0000-0000-000060000000}"/>
    <cellStyle name="Calcul 2" xfId="254" xr:uid="{00000000-0005-0000-0000-000061000000}"/>
    <cellStyle name="Calculation 2" xfId="255" xr:uid="{00000000-0005-0000-0000-000062000000}"/>
    <cellStyle name="Calculation 3" xfId="51" xr:uid="{00000000-0005-0000-0000-000063000000}"/>
    <cellStyle name="čárky [0]_06-ORDER-Hradec" xfId="52" xr:uid="{00000000-0005-0000-0000-000064000000}"/>
    <cellStyle name="čárky_06-ORDER-Hradec" xfId="53" xr:uid="{00000000-0005-0000-0000-000065000000}"/>
    <cellStyle name="Cellule liée" xfId="54" xr:uid="{00000000-0005-0000-0000-000066000000}"/>
    <cellStyle name="Cellule liée 2" xfId="256" xr:uid="{00000000-0005-0000-0000-000067000000}"/>
    <cellStyle name="Check Cell 2" xfId="257" xr:uid="{00000000-0005-0000-0000-000068000000}"/>
    <cellStyle name="Check Cell 3" xfId="55" xr:uid="{00000000-0005-0000-0000-000069000000}"/>
    <cellStyle name="Comma" xfId="641" builtinId="3"/>
    <cellStyle name="Comma  - Style1" xfId="56" xr:uid="{00000000-0005-0000-0000-00006A000000}"/>
    <cellStyle name="Comma  - Style2" xfId="57" xr:uid="{00000000-0005-0000-0000-00006B000000}"/>
    <cellStyle name="Comma  - Style3" xfId="58" xr:uid="{00000000-0005-0000-0000-00006C000000}"/>
    <cellStyle name="Comma  - Style4" xfId="59" xr:uid="{00000000-0005-0000-0000-00006D000000}"/>
    <cellStyle name="Comma  - Style5" xfId="60" xr:uid="{00000000-0005-0000-0000-00006E000000}"/>
    <cellStyle name="Comma  - Style6" xfId="61" xr:uid="{00000000-0005-0000-0000-00006F000000}"/>
    <cellStyle name="Comma  - Style7" xfId="62" xr:uid="{00000000-0005-0000-0000-000070000000}"/>
    <cellStyle name="Comma  - Style8" xfId="63" xr:uid="{00000000-0005-0000-0000-000071000000}"/>
    <cellStyle name="Comma 10" xfId="486" xr:uid="{00000000-0005-0000-0000-000072000000}"/>
    <cellStyle name="Comma 11" xfId="450" xr:uid="{00000000-0005-0000-0000-000073000000}"/>
    <cellStyle name="Comma 12" xfId="480" xr:uid="{00000000-0005-0000-0000-000074000000}"/>
    <cellStyle name="Comma 13" xfId="444" xr:uid="{00000000-0005-0000-0000-000075000000}"/>
    <cellStyle name="Comma 14" xfId="481" xr:uid="{00000000-0005-0000-0000-000076000000}"/>
    <cellStyle name="Comma 15" xfId="443" xr:uid="{00000000-0005-0000-0000-000077000000}"/>
    <cellStyle name="Comma 16" xfId="482" xr:uid="{00000000-0005-0000-0000-000078000000}"/>
    <cellStyle name="Comma 17" xfId="441" xr:uid="{00000000-0005-0000-0000-000079000000}"/>
    <cellStyle name="Comma 18" xfId="479" xr:uid="{00000000-0005-0000-0000-00007A000000}"/>
    <cellStyle name="Comma 19" xfId="440" xr:uid="{00000000-0005-0000-0000-00007B000000}"/>
    <cellStyle name="Comma 2" xfId="476" xr:uid="{00000000-0005-0000-0000-00007C000000}"/>
    <cellStyle name="Comma 20" xfId="477" xr:uid="{00000000-0005-0000-0000-00007D000000}"/>
    <cellStyle name="Comma 21" xfId="439" xr:uid="{00000000-0005-0000-0000-00007E000000}"/>
    <cellStyle name="Comma 22" xfId="478" xr:uid="{00000000-0005-0000-0000-00007F000000}"/>
    <cellStyle name="Comma 23" xfId="412" xr:uid="{00000000-0005-0000-0000-000080000000}"/>
    <cellStyle name="Comma 24" xfId="475" xr:uid="{00000000-0005-0000-0000-000081000000}"/>
    <cellStyle name="Comma 25" xfId="413" xr:uid="{00000000-0005-0000-0000-000082000000}"/>
    <cellStyle name="Comma 26" xfId="470" xr:uid="{00000000-0005-0000-0000-000083000000}"/>
    <cellStyle name="Comma 27" xfId="512" xr:uid="{00000000-0005-0000-0000-000084000000}"/>
    <cellStyle name="Comma 28" xfId="471" xr:uid="{00000000-0005-0000-0000-000085000000}"/>
    <cellStyle name="Comma 29" xfId="514" xr:uid="{00000000-0005-0000-0000-000086000000}"/>
    <cellStyle name="Comma 3" xfId="449" xr:uid="{00000000-0005-0000-0000-000087000000}"/>
    <cellStyle name="Comma 30" xfId="472" xr:uid="{00000000-0005-0000-0000-000088000000}"/>
    <cellStyle name="Comma 31" xfId="515" xr:uid="{00000000-0005-0000-0000-000089000000}"/>
    <cellStyle name="Comma 32" xfId="473" xr:uid="{00000000-0005-0000-0000-00008A000000}"/>
    <cellStyle name="Comma 33" xfId="516" xr:uid="{00000000-0005-0000-0000-00008B000000}"/>
    <cellStyle name="Comma 34" xfId="474" xr:uid="{00000000-0005-0000-0000-00008C000000}"/>
    <cellStyle name="Comma 35" xfId="517" xr:uid="{00000000-0005-0000-0000-00008D000000}"/>
    <cellStyle name="Comma 36" xfId="452" xr:uid="{00000000-0005-0000-0000-00008E000000}"/>
    <cellStyle name="Comma 37" xfId="544" xr:uid="{00000000-0005-0000-0000-00008F000000}"/>
    <cellStyle name="Comma 38" xfId="453" xr:uid="{00000000-0005-0000-0000-000090000000}"/>
    <cellStyle name="Comma 39" xfId="545" xr:uid="{00000000-0005-0000-0000-000091000000}"/>
    <cellStyle name="Comma 4" xfId="484" xr:uid="{00000000-0005-0000-0000-000092000000}"/>
    <cellStyle name="Comma 40" xfId="454" xr:uid="{00000000-0005-0000-0000-000093000000}"/>
    <cellStyle name="Comma 41" xfId="546" xr:uid="{00000000-0005-0000-0000-000094000000}"/>
    <cellStyle name="Comma 42" xfId="455" xr:uid="{00000000-0005-0000-0000-000095000000}"/>
    <cellStyle name="Comma 43" xfId="547" xr:uid="{00000000-0005-0000-0000-000096000000}"/>
    <cellStyle name="Comma 44" xfId="456" xr:uid="{00000000-0005-0000-0000-000097000000}"/>
    <cellStyle name="Comma 45" xfId="548" xr:uid="{00000000-0005-0000-0000-000098000000}"/>
    <cellStyle name="Comma 46" xfId="457" xr:uid="{00000000-0005-0000-0000-000099000000}"/>
    <cellStyle name="Comma 47" xfId="549" xr:uid="{00000000-0005-0000-0000-00009A000000}"/>
    <cellStyle name="Comma 48" xfId="458" xr:uid="{00000000-0005-0000-0000-00009B000000}"/>
    <cellStyle name="Comma 49" xfId="541" xr:uid="{00000000-0005-0000-0000-00009C000000}"/>
    <cellStyle name="Comma 5" xfId="448" xr:uid="{00000000-0005-0000-0000-00009D000000}"/>
    <cellStyle name="Comma 50" xfId="461" xr:uid="{00000000-0005-0000-0000-00009E000000}"/>
    <cellStyle name="Comma 51" xfId="542" xr:uid="{00000000-0005-0000-0000-00009F000000}"/>
    <cellStyle name="Comma 52" xfId="462" xr:uid="{00000000-0005-0000-0000-0000A0000000}"/>
    <cellStyle name="Comma 53" xfId="540" xr:uid="{00000000-0005-0000-0000-0000A1000000}"/>
    <cellStyle name="Comma 54" xfId="463" xr:uid="{00000000-0005-0000-0000-0000A2000000}"/>
    <cellStyle name="Comma 55" xfId="543" xr:uid="{00000000-0005-0000-0000-0000A3000000}"/>
    <cellStyle name="Comma 56" xfId="464" xr:uid="{00000000-0005-0000-0000-0000A4000000}"/>
    <cellStyle name="Comma 57" xfId="550" xr:uid="{00000000-0005-0000-0000-0000A5000000}"/>
    <cellStyle name="Comma 58" xfId="465" xr:uid="{00000000-0005-0000-0000-0000A6000000}"/>
    <cellStyle name="Comma 59" xfId="551" xr:uid="{00000000-0005-0000-0000-0000A7000000}"/>
    <cellStyle name="Comma 6" xfId="485" xr:uid="{00000000-0005-0000-0000-0000A8000000}"/>
    <cellStyle name="Comma 60" xfId="460" xr:uid="{00000000-0005-0000-0000-0000A9000000}"/>
    <cellStyle name="Comma 61" xfId="553" xr:uid="{00000000-0005-0000-0000-0000AA000000}"/>
    <cellStyle name="Comma 62" xfId="459" xr:uid="{00000000-0005-0000-0000-0000AB000000}"/>
    <cellStyle name="Comma 63" xfId="552" xr:uid="{00000000-0005-0000-0000-0000AC000000}"/>
    <cellStyle name="Comma 64" xfId="466" xr:uid="{00000000-0005-0000-0000-0000AD000000}"/>
    <cellStyle name="Comma 65" xfId="554" xr:uid="{00000000-0005-0000-0000-0000AE000000}"/>
    <cellStyle name="Comma 66" xfId="446" xr:uid="{00000000-0005-0000-0000-0000AF000000}"/>
    <cellStyle name="Comma 67" xfId="639" xr:uid="{47F3962D-E3D1-4F07-9FD9-55D942E4C02C}"/>
    <cellStyle name="Comma 7" xfId="447" xr:uid="{00000000-0005-0000-0000-0000B0000000}"/>
    <cellStyle name="Comma 8" xfId="483" xr:uid="{00000000-0005-0000-0000-0000B1000000}"/>
    <cellStyle name="Comma 9" xfId="451" xr:uid="{00000000-0005-0000-0000-0000B2000000}"/>
    <cellStyle name="Commentaire" xfId="64" xr:uid="{00000000-0005-0000-0000-0000B3000000}"/>
    <cellStyle name="Commentaire 2" xfId="196" xr:uid="{00000000-0005-0000-0000-0000B4000000}"/>
    <cellStyle name="Commentaire 2 2" xfId="397" xr:uid="{00000000-0005-0000-0000-0000B5000000}"/>
    <cellStyle name="Commentaire 3" xfId="258" xr:uid="{00000000-0005-0000-0000-0000B6000000}"/>
    <cellStyle name="Commentaire 3 2" xfId="415" xr:uid="{00000000-0005-0000-0000-0000B7000000}"/>
    <cellStyle name="Commentaire 4" xfId="372" xr:uid="{00000000-0005-0000-0000-0000B8000000}"/>
    <cellStyle name="Con. Firm" xfId="65" xr:uid="{00000000-0005-0000-0000-0000B9000000}"/>
    <cellStyle name="Con. Firm 2" xfId="66" xr:uid="{00000000-0005-0000-0000-0000BA000000}"/>
    <cellStyle name="Con. Firm 2 2" xfId="260" xr:uid="{00000000-0005-0000-0000-0000BB000000}"/>
    <cellStyle name="Con. Firm 3" xfId="67" xr:uid="{00000000-0005-0000-0000-0000BC000000}"/>
    <cellStyle name="Con. Firm 3 2" xfId="261" xr:uid="{00000000-0005-0000-0000-0000BD000000}"/>
    <cellStyle name="Con. Firm 4" xfId="259" xr:uid="{00000000-0005-0000-0000-0000BE000000}"/>
    <cellStyle name="Con. Firm 5" xfId="469" xr:uid="{00000000-0005-0000-0000-0000BF000000}"/>
    <cellStyle name="Con. Firm_#49 103-RA-0312-BA 0000M1001" xfId="68" xr:uid="{00000000-0005-0000-0000-0000C0000000}"/>
    <cellStyle name="Currefcy" xfId="69" xr:uid="{00000000-0005-0000-0000-0000C1000000}"/>
    <cellStyle name="Currefcy 2" xfId="364" xr:uid="{00000000-0005-0000-0000-0000C2000000}"/>
    <cellStyle name="Currency" xfId="642" builtinId="4"/>
    <cellStyle name="Currency 2" xfId="640" xr:uid="{A69433C9-CE97-430E-A8DC-71DC34166F40}"/>
    <cellStyle name="Dezimal [0]_ANLAG_SP" xfId="70" xr:uid="{00000000-0005-0000-0000-0000C3000000}"/>
    <cellStyle name="Dezimal_35" xfId="71" xr:uid="{00000000-0005-0000-0000-0000C4000000}"/>
    <cellStyle name="E&amp;Y House" xfId="72" xr:uid="{00000000-0005-0000-0000-0000C5000000}"/>
    <cellStyle name="E&amp;Y House 2" xfId="262" xr:uid="{00000000-0005-0000-0000-0000C6000000}"/>
    <cellStyle name="Entrée" xfId="73" xr:uid="{00000000-0005-0000-0000-0000C7000000}"/>
    <cellStyle name="Entrée 2" xfId="263" xr:uid="{00000000-0005-0000-0000-0000C8000000}"/>
    <cellStyle name="Euro" xfId="74" xr:uid="{00000000-0005-0000-0000-0000C9000000}"/>
    <cellStyle name="Euro 2" xfId="365" xr:uid="{00000000-0005-0000-0000-0000CA000000}"/>
    <cellStyle name="Explanatory Text 2" xfId="264" xr:uid="{00000000-0005-0000-0000-0000CB000000}"/>
    <cellStyle name="Explanatory Text 3" xfId="75" xr:uid="{00000000-0005-0000-0000-0000CC000000}"/>
    <cellStyle name="EY House" xfId="76" xr:uid="{00000000-0005-0000-0000-0000CD000000}"/>
    <cellStyle name="EY House 2" xfId="265" xr:uid="{00000000-0005-0000-0000-0000CE000000}"/>
    <cellStyle name="Good 2" xfId="266" xr:uid="{00000000-0005-0000-0000-0000CF000000}"/>
    <cellStyle name="Good 3" xfId="77" xr:uid="{00000000-0005-0000-0000-0000D0000000}"/>
    <cellStyle name="Header1" xfId="78" xr:uid="{00000000-0005-0000-0000-0000D1000000}"/>
    <cellStyle name="Header1 2" xfId="267" xr:uid="{00000000-0005-0000-0000-0000D2000000}"/>
    <cellStyle name="Header2" xfId="79" xr:uid="{00000000-0005-0000-0000-0000D3000000}"/>
    <cellStyle name="Header2 2" xfId="268" xr:uid="{00000000-0005-0000-0000-0000D4000000}"/>
    <cellStyle name="Heading 1 2" xfId="269" xr:uid="{00000000-0005-0000-0000-0000D5000000}"/>
    <cellStyle name="Heading 1 3" xfId="80" xr:uid="{00000000-0005-0000-0000-0000D6000000}"/>
    <cellStyle name="Heading 2 2" xfId="270" xr:uid="{00000000-0005-0000-0000-0000D7000000}"/>
    <cellStyle name="Heading 2 3" xfId="81" xr:uid="{00000000-0005-0000-0000-0000D8000000}"/>
    <cellStyle name="Heading 3 2" xfId="271" xr:uid="{00000000-0005-0000-0000-0000D9000000}"/>
    <cellStyle name="Heading 3 3" xfId="82" xr:uid="{00000000-0005-0000-0000-0000DA000000}"/>
    <cellStyle name="Heading 4 2" xfId="272" xr:uid="{00000000-0005-0000-0000-0000DB000000}"/>
    <cellStyle name="Heading 4 3" xfId="83" xr:uid="{00000000-0005-0000-0000-0000DC000000}"/>
    <cellStyle name="Hyperlink 2" xfId="359" xr:uid="{00000000-0005-0000-0000-0000DD000000}"/>
    <cellStyle name="Input 2" xfId="273" xr:uid="{00000000-0005-0000-0000-0000DE000000}"/>
    <cellStyle name="Input 3" xfId="84" xr:uid="{00000000-0005-0000-0000-0000DF000000}"/>
    <cellStyle name="Insatisfaisant" xfId="85" xr:uid="{00000000-0005-0000-0000-0000E0000000}"/>
    <cellStyle name="Insatisfaisant 2" xfId="274" xr:uid="{00000000-0005-0000-0000-0000E1000000}"/>
    <cellStyle name="Insatisfaisant 3" xfId="366" xr:uid="{00000000-0005-0000-0000-0000E2000000}"/>
    <cellStyle name="Komma [0]_CM_DATA_TRAXIS" xfId="86" xr:uid="{00000000-0005-0000-0000-0000E3000000}"/>
    <cellStyle name="Komma_CM_DATA_TRAXIS" xfId="87" xr:uid="{00000000-0005-0000-0000-0000E4000000}"/>
    <cellStyle name="Linked Cell 2" xfId="275" xr:uid="{00000000-0005-0000-0000-0000E5000000}"/>
    <cellStyle name="Linked Cell 3" xfId="88" xr:uid="{00000000-0005-0000-0000-0000E6000000}"/>
    <cellStyle name="měny_06-ORDER-Hradec" xfId="89" xr:uid="{00000000-0005-0000-0000-0000E7000000}"/>
    <cellStyle name="Milliers 10" xfId="625" xr:uid="{00000000-0005-0000-0000-0000E8000000}"/>
    <cellStyle name="Milliers 11" xfId="621" xr:uid="{00000000-0005-0000-0000-0000E9000000}"/>
    <cellStyle name="Milliers 12" xfId="619" xr:uid="{00000000-0005-0000-0000-0000EA000000}"/>
    <cellStyle name="Milliers 13" xfId="622" xr:uid="{00000000-0005-0000-0000-0000EB000000}"/>
    <cellStyle name="Milliers 14" xfId="613" xr:uid="{00000000-0005-0000-0000-0000EC000000}"/>
    <cellStyle name="Milliers 2" xfId="607" xr:uid="{00000000-0005-0000-0000-0000ED000000}"/>
    <cellStyle name="Milliers 3" xfId="614" xr:uid="{00000000-0005-0000-0000-0000EE000000}"/>
    <cellStyle name="Milliers 4" xfId="610" xr:uid="{00000000-0005-0000-0000-0000EF000000}"/>
    <cellStyle name="Milliers 5" xfId="620" xr:uid="{00000000-0005-0000-0000-0000F0000000}"/>
    <cellStyle name="Milliers 6" xfId="611" xr:uid="{00000000-0005-0000-0000-0000F1000000}"/>
    <cellStyle name="Milliers 7" xfId="626" xr:uid="{00000000-0005-0000-0000-0000F2000000}"/>
    <cellStyle name="Milliers 8" xfId="624" xr:uid="{00000000-0005-0000-0000-0000F3000000}"/>
    <cellStyle name="Milliers 9" xfId="627" xr:uid="{00000000-0005-0000-0000-0000F4000000}"/>
    <cellStyle name="monthly" xfId="90" xr:uid="{00000000-0005-0000-0000-0000F5000000}"/>
    <cellStyle name="monthly 2" xfId="367" xr:uid="{00000000-0005-0000-0000-0000F6000000}"/>
    <cellStyle name="Neutral 2" xfId="276" xr:uid="{00000000-0005-0000-0000-0000F7000000}"/>
    <cellStyle name="Neutral 3" xfId="91" xr:uid="{00000000-0005-0000-0000-0000F8000000}"/>
    <cellStyle name="Neutre" xfId="92" xr:uid="{00000000-0005-0000-0000-0000F9000000}"/>
    <cellStyle name="Neutre 2" xfId="277" xr:uid="{00000000-0005-0000-0000-0000FA000000}"/>
    <cellStyle name="Neutre 3" xfId="368" xr:uid="{00000000-0005-0000-0000-0000FB000000}"/>
    <cellStyle name="Normal" xfId="0" builtinId="0"/>
    <cellStyle name="Normal - Style1" xfId="93" xr:uid="{00000000-0005-0000-0000-0000FD000000}"/>
    <cellStyle name="Normal 10" xfId="208" xr:uid="{00000000-0005-0000-0000-0000FE000000}"/>
    <cellStyle name="Normal 10 2" xfId="409" xr:uid="{00000000-0005-0000-0000-0000FF000000}"/>
    <cellStyle name="Normal 100" xfId="467" xr:uid="{00000000-0005-0000-0000-000000010000}"/>
    <cellStyle name="Normal 101" xfId="584" xr:uid="{00000000-0005-0000-0000-000001010000}"/>
    <cellStyle name="Normal 102" xfId="591" xr:uid="{00000000-0005-0000-0000-000002010000}"/>
    <cellStyle name="Normal 103" xfId="589" xr:uid="{00000000-0005-0000-0000-000003010000}"/>
    <cellStyle name="Normal 104" xfId="587" xr:uid="{00000000-0005-0000-0000-000004010000}"/>
    <cellStyle name="Normal 105" xfId="586" xr:uid="{00000000-0005-0000-0000-000005010000}"/>
    <cellStyle name="Normal 106" xfId="585" xr:uid="{00000000-0005-0000-0000-000006010000}"/>
    <cellStyle name="Normal 107" xfId="588" xr:uid="{00000000-0005-0000-0000-000007010000}"/>
    <cellStyle name="Normal 108" xfId="612" xr:uid="{00000000-0005-0000-0000-000008010000}"/>
    <cellStyle name="Normal 109" xfId="606" xr:uid="{00000000-0005-0000-0000-000009010000}"/>
    <cellStyle name="Normal 11" xfId="203" xr:uid="{00000000-0005-0000-0000-00000A010000}"/>
    <cellStyle name="Normal 11 2" xfId="404" xr:uid="{00000000-0005-0000-0000-00000B010000}"/>
    <cellStyle name="Normal 110" xfId="616" xr:uid="{00000000-0005-0000-0000-00000C010000}"/>
    <cellStyle name="Normal 111" xfId="623" xr:uid="{00000000-0005-0000-0000-00000D010000}"/>
    <cellStyle name="Normal 112" xfId="608" xr:uid="{00000000-0005-0000-0000-00000E010000}"/>
    <cellStyle name="Normal 113" xfId="615" xr:uid="{00000000-0005-0000-0000-00000F010000}"/>
    <cellStyle name="Normal 114" xfId="628" xr:uid="{00000000-0005-0000-0000-000010010000}"/>
    <cellStyle name="Normal 115" xfId="609" xr:uid="{00000000-0005-0000-0000-000011010000}"/>
    <cellStyle name="Normal 116" xfId="629" xr:uid="{00000000-0005-0000-0000-000012010000}"/>
    <cellStyle name="Normal 117" xfId="630" xr:uid="{00000000-0005-0000-0000-000013010000}"/>
    <cellStyle name="Normal 118" xfId="631" xr:uid="{00000000-0005-0000-0000-000014010000}"/>
    <cellStyle name="Normal 119" xfId="632" xr:uid="{00000000-0005-0000-0000-000015010000}"/>
    <cellStyle name="Normal 12" xfId="207" xr:uid="{00000000-0005-0000-0000-000016010000}"/>
    <cellStyle name="Normal 12 2" xfId="408" xr:uid="{00000000-0005-0000-0000-000017010000}"/>
    <cellStyle name="Normal 120" xfId="633" xr:uid="{00000000-0005-0000-0000-000018010000}"/>
    <cellStyle name="Normal 121" xfId="634" xr:uid="{00000000-0005-0000-0000-000019010000}"/>
    <cellStyle name="Normal 122" xfId="363" xr:uid="{00000000-0005-0000-0000-00001A010000}"/>
    <cellStyle name="Normal 123" xfId="438" xr:uid="{00000000-0005-0000-0000-00001B010000}"/>
    <cellStyle name="Normal 124" xfId="635" xr:uid="{00000000-0005-0000-0000-00001C010000}"/>
    <cellStyle name="Normal 13" xfId="204" xr:uid="{00000000-0005-0000-0000-00001D010000}"/>
    <cellStyle name="Normal 13 2" xfId="405" xr:uid="{00000000-0005-0000-0000-00001E010000}"/>
    <cellStyle name="Normal 14" xfId="206" xr:uid="{00000000-0005-0000-0000-00001F010000}"/>
    <cellStyle name="Normal 14 2" xfId="407" xr:uid="{00000000-0005-0000-0000-000020010000}"/>
    <cellStyle name="Normal 15" xfId="205" xr:uid="{00000000-0005-0000-0000-000021010000}"/>
    <cellStyle name="Normal 15 2" xfId="406" xr:uid="{00000000-0005-0000-0000-000022010000}"/>
    <cellStyle name="Normal 150 2" xfId="645" xr:uid="{AD6469C2-3083-4B2E-BA1A-4BE0CF2D6AAB}"/>
    <cellStyle name="Normal 16" xfId="209" xr:uid="{00000000-0005-0000-0000-000023010000}"/>
    <cellStyle name="Normal 16 2" xfId="410" xr:uid="{00000000-0005-0000-0000-000024010000}"/>
    <cellStyle name="Normal 17" xfId="331" xr:uid="{00000000-0005-0000-0000-000025010000}"/>
    <cellStyle name="Normal 17 2" xfId="436" xr:uid="{00000000-0005-0000-0000-000026010000}"/>
    <cellStyle name="Normal 18" xfId="335" xr:uid="{00000000-0005-0000-0000-000027010000}"/>
    <cellStyle name="Normal 18 2" xfId="437" xr:uid="{00000000-0005-0000-0000-000028010000}"/>
    <cellStyle name="Normal 19" xfId="330" xr:uid="{00000000-0005-0000-0000-000029010000}"/>
    <cellStyle name="Normal 19 2" xfId="435" xr:uid="{00000000-0005-0000-0000-00002A010000}"/>
    <cellStyle name="Normal 2" xfId="94" xr:uid="{00000000-0005-0000-0000-00002B010000}"/>
    <cellStyle name="Normal 2 2" xfId="278" xr:uid="{00000000-0005-0000-0000-00002C010000}"/>
    <cellStyle name="Normal 2 3" xfId="353" xr:uid="{00000000-0005-0000-0000-00002D010000}"/>
    <cellStyle name="Normal 2 3 2" xfId="604" xr:uid="{00000000-0005-0000-0000-00002E010000}"/>
    <cellStyle name="Normal 20" xfId="338" xr:uid="{00000000-0005-0000-0000-00002F010000}"/>
    <cellStyle name="Normal 20 2" xfId="488" xr:uid="{00000000-0005-0000-0000-000030010000}"/>
    <cellStyle name="Normal 21" xfId="339" xr:uid="{00000000-0005-0000-0000-000031010000}"/>
    <cellStyle name="Normal 21 2" xfId="489" xr:uid="{00000000-0005-0000-0000-000032010000}"/>
    <cellStyle name="Normal 22" xfId="340" xr:uid="{00000000-0005-0000-0000-000033010000}"/>
    <cellStyle name="Normal 22 2" xfId="490" xr:uid="{00000000-0005-0000-0000-000034010000}"/>
    <cellStyle name="Normal 23" xfId="341" xr:uid="{00000000-0005-0000-0000-000035010000}"/>
    <cellStyle name="Normal 23 2" xfId="491" xr:uid="{00000000-0005-0000-0000-000036010000}"/>
    <cellStyle name="Normal 24" xfId="337" xr:uid="{00000000-0005-0000-0000-000037010000}"/>
    <cellStyle name="Normal 24 2" xfId="592" xr:uid="{00000000-0005-0000-0000-000038010000}"/>
    <cellStyle name="Normal 24 3" xfId="487" xr:uid="{00000000-0005-0000-0000-000039010000}"/>
    <cellStyle name="Normal 25" xfId="342" xr:uid="{00000000-0005-0000-0000-00003A010000}"/>
    <cellStyle name="Normal 25 2" xfId="593" xr:uid="{00000000-0005-0000-0000-00003B010000}"/>
    <cellStyle name="Normal 25 3" xfId="492" xr:uid="{00000000-0005-0000-0000-00003C010000}"/>
    <cellStyle name="Normal 26" xfId="343" xr:uid="{00000000-0005-0000-0000-00003D010000}"/>
    <cellStyle name="Normal 26 2" xfId="594" xr:uid="{00000000-0005-0000-0000-00003E010000}"/>
    <cellStyle name="Normal 26 3" xfId="493" xr:uid="{00000000-0005-0000-0000-00003F010000}"/>
    <cellStyle name="Normal 27" xfId="344" xr:uid="{00000000-0005-0000-0000-000040010000}"/>
    <cellStyle name="Normal 27 2" xfId="595" xr:uid="{00000000-0005-0000-0000-000041010000}"/>
    <cellStyle name="Normal 27 3" xfId="494" xr:uid="{00000000-0005-0000-0000-000042010000}"/>
    <cellStyle name="Normal 28" xfId="345" xr:uid="{00000000-0005-0000-0000-000043010000}"/>
    <cellStyle name="Normal 28 2" xfId="596" xr:uid="{00000000-0005-0000-0000-000044010000}"/>
    <cellStyle name="Normal 28 3" xfId="495" xr:uid="{00000000-0005-0000-0000-000045010000}"/>
    <cellStyle name="Normal 29" xfId="346" xr:uid="{00000000-0005-0000-0000-000046010000}"/>
    <cellStyle name="Normal 29 2" xfId="597" xr:uid="{00000000-0005-0000-0000-000047010000}"/>
    <cellStyle name="Normal 29 3" xfId="496" xr:uid="{00000000-0005-0000-0000-000048010000}"/>
    <cellStyle name="Normal 3" xfId="95" xr:uid="{00000000-0005-0000-0000-000049010000}"/>
    <cellStyle name="Normal 3 2" xfId="197" xr:uid="{00000000-0005-0000-0000-00004A010000}"/>
    <cellStyle name="Normal 3 2 2" xfId="398" xr:uid="{00000000-0005-0000-0000-00004B010000}"/>
    <cellStyle name="Normal 3 3" xfId="279" xr:uid="{00000000-0005-0000-0000-00004C010000}"/>
    <cellStyle name="Normal 3 3 2" xfId="416" xr:uid="{00000000-0005-0000-0000-00004D010000}"/>
    <cellStyle name="Normal 3 4" xfId="369" xr:uid="{00000000-0005-0000-0000-00004E010000}"/>
    <cellStyle name="Normal 30" xfId="347" xr:uid="{00000000-0005-0000-0000-00004F010000}"/>
    <cellStyle name="Normal 30 2" xfId="598" xr:uid="{00000000-0005-0000-0000-000050010000}"/>
    <cellStyle name="Normal 30 3" xfId="497" xr:uid="{00000000-0005-0000-0000-000051010000}"/>
    <cellStyle name="Normal 31" xfId="348" xr:uid="{00000000-0005-0000-0000-000052010000}"/>
    <cellStyle name="Normal 31 2" xfId="599" xr:uid="{00000000-0005-0000-0000-000053010000}"/>
    <cellStyle name="Normal 31 3" xfId="498" xr:uid="{00000000-0005-0000-0000-000054010000}"/>
    <cellStyle name="Normal 32" xfId="349" xr:uid="{00000000-0005-0000-0000-000055010000}"/>
    <cellStyle name="Normal 32 2" xfId="600" xr:uid="{00000000-0005-0000-0000-000056010000}"/>
    <cellStyle name="Normal 32 3" xfId="499" xr:uid="{00000000-0005-0000-0000-000057010000}"/>
    <cellStyle name="Normal 33" xfId="307" xr:uid="{00000000-0005-0000-0000-000058010000}"/>
    <cellStyle name="Normal 33 2" xfId="590" xr:uid="{00000000-0005-0000-0000-000059010000}"/>
    <cellStyle name="Normal 33 3" xfId="431" xr:uid="{00000000-0005-0000-0000-00005A010000}"/>
    <cellStyle name="Normal 34" xfId="350" xr:uid="{00000000-0005-0000-0000-00005B010000}"/>
    <cellStyle name="Normal 34 2" xfId="601" xr:uid="{00000000-0005-0000-0000-00005C010000}"/>
    <cellStyle name="Normal 34 3" xfId="500" xr:uid="{00000000-0005-0000-0000-00005D010000}"/>
    <cellStyle name="Normal 35" xfId="351" xr:uid="{00000000-0005-0000-0000-00005E010000}"/>
    <cellStyle name="Normal 35 2" xfId="602" xr:uid="{00000000-0005-0000-0000-00005F010000}"/>
    <cellStyle name="Normal 35 3" xfId="501" xr:uid="{00000000-0005-0000-0000-000060010000}"/>
    <cellStyle name="Normal 36" xfId="352" xr:uid="{00000000-0005-0000-0000-000061010000}"/>
    <cellStyle name="Normal 36 2" xfId="362" xr:uid="{00000000-0005-0000-0000-000062010000}"/>
    <cellStyle name="Normal 36 2 2" xfId="617" xr:uid="{00000000-0005-0000-0000-000063010000}"/>
    <cellStyle name="Normal 36 2 3" xfId="603" xr:uid="{00000000-0005-0000-0000-000064010000}"/>
    <cellStyle name="Normal 36 3" xfId="618" xr:uid="{00000000-0005-0000-0000-000065010000}"/>
    <cellStyle name="Normal 36 4" xfId="502" xr:uid="{00000000-0005-0000-0000-000066010000}"/>
    <cellStyle name="Normal 37" xfId="1" xr:uid="{00000000-0005-0000-0000-000067010000}"/>
    <cellStyle name="Normal 37 2" xfId="414" xr:uid="{00000000-0005-0000-0000-000068010000}"/>
    <cellStyle name="Normal 38" xfId="356" xr:uid="{00000000-0005-0000-0000-000069010000}"/>
    <cellStyle name="Normal 38 2" xfId="506" xr:uid="{00000000-0005-0000-0000-00006A010000}"/>
    <cellStyle name="Normal 39" xfId="357" xr:uid="{00000000-0005-0000-0000-00006B010000}"/>
    <cellStyle name="Normal 39 2" xfId="508" xr:uid="{00000000-0005-0000-0000-00006C010000}"/>
    <cellStyle name="Normal 4" xfId="96" xr:uid="{00000000-0005-0000-0000-00006D010000}"/>
    <cellStyle name="Normal 4 2" xfId="198" xr:uid="{00000000-0005-0000-0000-00006E010000}"/>
    <cellStyle name="Normal 4 2 2" xfId="399" xr:uid="{00000000-0005-0000-0000-00006F010000}"/>
    <cellStyle name="Normal 4 3" xfId="280" xr:uid="{00000000-0005-0000-0000-000070010000}"/>
    <cellStyle name="Normal 4 3 2" xfId="417" xr:uid="{00000000-0005-0000-0000-000071010000}"/>
    <cellStyle name="Normal 4 4" xfId="370" xr:uid="{00000000-0005-0000-0000-000072010000}"/>
    <cellStyle name="Normal 40" xfId="358" xr:uid="{00000000-0005-0000-0000-000073010000}"/>
    <cellStyle name="Normal 40 2" xfId="509" xr:uid="{00000000-0005-0000-0000-000074010000}"/>
    <cellStyle name="Normal 41" xfId="361" xr:uid="{00000000-0005-0000-0000-000075010000}"/>
    <cellStyle name="Normal 41 2" xfId="510" xr:uid="{00000000-0005-0000-0000-000076010000}"/>
    <cellStyle name="Normal 41 3 2" xfId="643" xr:uid="{E3EB3CBC-936A-49D7-B059-941D47150504}"/>
    <cellStyle name="Normal 42" xfId="505" xr:uid="{00000000-0005-0000-0000-000077010000}"/>
    <cellStyle name="Normal 43" xfId="507" xr:uid="{00000000-0005-0000-0000-000078010000}"/>
    <cellStyle name="Normal 44" xfId="511" xr:uid="{00000000-0005-0000-0000-000079010000}"/>
    <cellStyle name="Normal 45" xfId="513" xr:uid="{00000000-0005-0000-0000-00007A010000}"/>
    <cellStyle name="Normal 46" xfId="504" xr:uid="{00000000-0005-0000-0000-00007B010000}"/>
    <cellStyle name="Normal 47" xfId="518" xr:uid="{00000000-0005-0000-0000-00007C010000}"/>
    <cellStyle name="Normal 48" xfId="520" xr:uid="{00000000-0005-0000-0000-00007D010000}"/>
    <cellStyle name="Normal 49" xfId="521" xr:uid="{00000000-0005-0000-0000-00007E010000}"/>
    <cellStyle name="Normal 5" xfId="97" xr:uid="{00000000-0005-0000-0000-00007F010000}"/>
    <cellStyle name="Normal 5 2" xfId="199" xr:uid="{00000000-0005-0000-0000-000080010000}"/>
    <cellStyle name="Normal 5 2 2" xfId="400" xr:uid="{00000000-0005-0000-0000-000081010000}"/>
    <cellStyle name="Normal 5 3" xfId="281" xr:uid="{00000000-0005-0000-0000-000082010000}"/>
    <cellStyle name="Normal 5 3 2" xfId="418" xr:uid="{00000000-0005-0000-0000-000083010000}"/>
    <cellStyle name="Normal 5 4" xfId="371" xr:uid="{00000000-0005-0000-0000-000084010000}"/>
    <cellStyle name="Normal 50" xfId="523" xr:uid="{00000000-0005-0000-0000-000085010000}"/>
    <cellStyle name="Normal 51" xfId="524" xr:uid="{00000000-0005-0000-0000-000086010000}"/>
    <cellStyle name="Normal 52" xfId="522" xr:uid="{00000000-0005-0000-0000-000087010000}"/>
    <cellStyle name="Normal 53" xfId="525" xr:uid="{00000000-0005-0000-0000-000088010000}"/>
    <cellStyle name="Normal 54" xfId="519" xr:uid="{00000000-0005-0000-0000-000089010000}"/>
    <cellStyle name="Normal 55" xfId="526" xr:uid="{00000000-0005-0000-0000-00008A010000}"/>
    <cellStyle name="Normal 56" xfId="527" xr:uid="{00000000-0005-0000-0000-00008B010000}"/>
    <cellStyle name="Normal 57" xfId="528" xr:uid="{00000000-0005-0000-0000-00008C010000}"/>
    <cellStyle name="Normal 58" xfId="529" xr:uid="{00000000-0005-0000-0000-00008D010000}"/>
    <cellStyle name="Normal 59" xfId="530" xr:uid="{00000000-0005-0000-0000-00008E010000}"/>
    <cellStyle name="Normal 6" xfId="194" xr:uid="{00000000-0005-0000-0000-00008F010000}"/>
    <cellStyle name="Normal 6 2" xfId="396" xr:uid="{00000000-0005-0000-0000-000090010000}"/>
    <cellStyle name="Normal 60" xfId="503" xr:uid="{00000000-0005-0000-0000-000091010000}"/>
    <cellStyle name="Normal 61" xfId="531" xr:uid="{00000000-0005-0000-0000-000092010000}"/>
    <cellStyle name="Normal 62" xfId="532" xr:uid="{00000000-0005-0000-0000-000093010000}"/>
    <cellStyle name="Normal 63" xfId="533" xr:uid="{00000000-0005-0000-0000-000094010000}"/>
    <cellStyle name="Normal 64" xfId="534" xr:uid="{00000000-0005-0000-0000-000095010000}"/>
    <cellStyle name="Normal 65" xfId="535" xr:uid="{00000000-0005-0000-0000-000096010000}"/>
    <cellStyle name="Normal 66" xfId="536" xr:uid="{00000000-0005-0000-0000-000097010000}"/>
    <cellStyle name="Normal 67" xfId="537" xr:uid="{00000000-0005-0000-0000-000098010000}"/>
    <cellStyle name="Normal 68" xfId="538" xr:uid="{00000000-0005-0000-0000-000099010000}"/>
    <cellStyle name="Normal 69" xfId="539" xr:uid="{00000000-0005-0000-0000-00009A010000}"/>
    <cellStyle name="Normal 7" xfId="200" xr:uid="{00000000-0005-0000-0000-00009B010000}"/>
    <cellStyle name="Normal 7 2" xfId="401" xr:uid="{00000000-0005-0000-0000-00009C010000}"/>
    <cellStyle name="Normal 70" xfId="468" xr:uid="{00000000-0005-0000-0000-00009D010000}"/>
    <cellStyle name="Normal 71" xfId="555" xr:uid="{00000000-0005-0000-0000-00009E010000}"/>
    <cellStyle name="Normal 72" xfId="556" xr:uid="{00000000-0005-0000-0000-00009F010000}"/>
    <cellStyle name="Normal 73" xfId="557" xr:uid="{00000000-0005-0000-0000-0000A0010000}"/>
    <cellStyle name="Normal 74" xfId="558" xr:uid="{00000000-0005-0000-0000-0000A1010000}"/>
    <cellStyle name="Normal 75" xfId="559" xr:uid="{00000000-0005-0000-0000-0000A2010000}"/>
    <cellStyle name="Normal 76" xfId="560" xr:uid="{00000000-0005-0000-0000-0000A3010000}"/>
    <cellStyle name="Normal 77" xfId="561" xr:uid="{00000000-0005-0000-0000-0000A4010000}"/>
    <cellStyle name="Normal 78" xfId="562" xr:uid="{00000000-0005-0000-0000-0000A5010000}"/>
    <cellStyle name="Normal 79" xfId="564" xr:uid="{00000000-0005-0000-0000-0000A6010000}"/>
    <cellStyle name="Normal 8" xfId="201" xr:uid="{00000000-0005-0000-0000-0000A7010000}"/>
    <cellStyle name="Normal 8 2" xfId="402" xr:uid="{00000000-0005-0000-0000-0000A8010000}"/>
    <cellStyle name="Normal 80" xfId="565" xr:uid="{00000000-0005-0000-0000-0000A9010000}"/>
    <cellStyle name="Normal 81" xfId="566" xr:uid="{00000000-0005-0000-0000-0000AA010000}"/>
    <cellStyle name="Normal 82" xfId="567" xr:uid="{00000000-0005-0000-0000-0000AB010000}"/>
    <cellStyle name="Normal 83" xfId="563" xr:uid="{00000000-0005-0000-0000-0000AC010000}"/>
    <cellStyle name="Normal 84" xfId="568" xr:uid="{00000000-0005-0000-0000-0000AD010000}"/>
    <cellStyle name="Normal 85" xfId="569" xr:uid="{00000000-0005-0000-0000-0000AE010000}"/>
    <cellStyle name="Normal 86" xfId="570" xr:uid="{00000000-0005-0000-0000-0000AF010000}"/>
    <cellStyle name="Normal 87" xfId="571" xr:uid="{00000000-0005-0000-0000-0000B0010000}"/>
    <cellStyle name="Normal 88" xfId="572" xr:uid="{00000000-0005-0000-0000-0000B1010000}"/>
    <cellStyle name="Normal 89" xfId="573" xr:uid="{00000000-0005-0000-0000-0000B2010000}"/>
    <cellStyle name="Normal 9" xfId="202" xr:uid="{00000000-0005-0000-0000-0000B3010000}"/>
    <cellStyle name="Normal 9 2" xfId="403" xr:uid="{00000000-0005-0000-0000-0000B4010000}"/>
    <cellStyle name="Normal 90" xfId="574" xr:uid="{00000000-0005-0000-0000-0000B5010000}"/>
    <cellStyle name="Normal 91" xfId="575" xr:uid="{00000000-0005-0000-0000-0000B6010000}"/>
    <cellStyle name="Normal 92" xfId="577" xr:uid="{00000000-0005-0000-0000-0000B7010000}"/>
    <cellStyle name="Normal 93" xfId="578" xr:uid="{00000000-0005-0000-0000-0000B8010000}"/>
    <cellStyle name="Normal 94" xfId="576" xr:uid="{00000000-0005-0000-0000-0000B9010000}"/>
    <cellStyle name="Normal 95" xfId="579" xr:uid="{00000000-0005-0000-0000-0000BA010000}"/>
    <cellStyle name="Normal 96" xfId="580" xr:uid="{00000000-0005-0000-0000-0000BB010000}"/>
    <cellStyle name="Normal 97" xfId="581" xr:uid="{00000000-0005-0000-0000-0000BC010000}"/>
    <cellStyle name="Normal 98" xfId="582" xr:uid="{00000000-0005-0000-0000-0000BD010000}"/>
    <cellStyle name="Normal 99" xfId="583" xr:uid="{00000000-0005-0000-0000-0000BE010000}"/>
    <cellStyle name="Normal_Display" xfId="360" xr:uid="{00000000-0005-0000-0000-0000BF010000}"/>
    <cellStyle name="Normal_From Nat EF excel draft extrait clarity" xfId="637" xr:uid="{E9F68EE8-79DC-48BF-85FB-E19B60C605B7}"/>
    <cellStyle name="Normal_From Nat EF excel draft extrait clarity 2" xfId="644" xr:uid="{0D9C1FDE-14A6-4513-B5EC-2F6AD7BABB27}"/>
    <cellStyle name="Normal_From Nat EF excel draft extrait clarity 3" xfId="282" xr:uid="{00000000-0005-0000-0000-0000C0010000}"/>
    <cellStyle name="Normal_Historical Financial summary 5 years US$ Janv.05_From Nat EF excel draft extrait clarity" xfId="638" xr:uid="{9F94B438-1CFA-4139-8C42-C42D3378F54D}"/>
    <cellStyle name="normální_06-ORDER-Hradec" xfId="98" xr:uid="{00000000-0005-0000-0000-0000C1010000}"/>
    <cellStyle name="Normalny_Line 25" xfId="99" xr:uid="{00000000-0005-0000-0000-0000C2010000}"/>
    <cellStyle name="Note 2" xfId="283" xr:uid="{00000000-0005-0000-0000-0000C3010000}"/>
    <cellStyle name="Note 2 2" xfId="419" xr:uid="{00000000-0005-0000-0000-0000C4010000}"/>
    <cellStyle name="Note 3" xfId="100" xr:uid="{00000000-0005-0000-0000-0000C5010000}"/>
    <cellStyle name="Output 2" xfId="284" xr:uid="{00000000-0005-0000-0000-0000C6010000}"/>
    <cellStyle name="Output 3" xfId="101" xr:uid="{00000000-0005-0000-0000-0000C7010000}"/>
    <cellStyle name="Percent [0%]" xfId="102" xr:uid="{00000000-0005-0000-0000-0000C8010000}"/>
    <cellStyle name="Percent [0.00%]" xfId="103" xr:uid="{00000000-0005-0000-0000-0000C9010000}"/>
    <cellStyle name="PSChar" xfId="104" xr:uid="{00000000-0005-0000-0000-0000CA010000}"/>
    <cellStyle name="PSChar 2" xfId="285" xr:uid="{00000000-0005-0000-0000-0000CB010000}"/>
    <cellStyle name="PSDate" xfId="105" xr:uid="{00000000-0005-0000-0000-0000CC010000}"/>
    <cellStyle name="PSDec" xfId="106" xr:uid="{00000000-0005-0000-0000-0000CD010000}"/>
    <cellStyle name="PSHeading" xfId="107" xr:uid="{00000000-0005-0000-0000-0000CE010000}"/>
    <cellStyle name="PSHeading 2" xfId="108" xr:uid="{00000000-0005-0000-0000-0000CF010000}"/>
    <cellStyle name="PSHeading 2 2" xfId="109" xr:uid="{00000000-0005-0000-0000-0000D0010000}"/>
    <cellStyle name="PSHeading 2 2 2" xfId="288" xr:uid="{00000000-0005-0000-0000-0000D1010000}"/>
    <cellStyle name="PSHeading 2 3" xfId="287" xr:uid="{00000000-0005-0000-0000-0000D2010000}"/>
    <cellStyle name="PSHeading 2_Flexjet sch.1" xfId="110" xr:uid="{00000000-0005-0000-0000-0000D3010000}"/>
    <cellStyle name="PSHeading 3" xfId="111" xr:uid="{00000000-0005-0000-0000-0000D4010000}"/>
    <cellStyle name="PSHeading 3 2" xfId="289" xr:uid="{00000000-0005-0000-0000-0000D5010000}"/>
    <cellStyle name="PSHeading 4" xfId="112" xr:uid="{00000000-0005-0000-0000-0000D6010000}"/>
    <cellStyle name="PSHeading 4 2" xfId="290" xr:uid="{00000000-0005-0000-0000-0000D7010000}"/>
    <cellStyle name="PSHeading 5" xfId="113" xr:uid="{00000000-0005-0000-0000-0000D8010000}"/>
    <cellStyle name="PSHeading 5 2" xfId="291" xr:uid="{00000000-0005-0000-0000-0000D9010000}"/>
    <cellStyle name="PSHeading 6" xfId="286" xr:uid="{00000000-0005-0000-0000-0000DA010000}"/>
    <cellStyle name="PSHeading_sch-14-All" xfId="114" xr:uid="{00000000-0005-0000-0000-0000DB010000}"/>
    <cellStyle name="PSInt" xfId="115" xr:uid="{00000000-0005-0000-0000-0000DC010000}"/>
    <cellStyle name="PSSpacer" xfId="116" xr:uid="{00000000-0005-0000-0000-0000DD010000}"/>
    <cellStyle name="PSSpacer 2" xfId="292" xr:uid="{00000000-0005-0000-0000-0000DE010000}"/>
    <cellStyle name="SAPBEXaggData" xfId="117" xr:uid="{00000000-0005-0000-0000-0000DF010000}"/>
    <cellStyle name="SAPBEXaggDataEmph" xfId="118" xr:uid="{00000000-0005-0000-0000-0000E0010000}"/>
    <cellStyle name="SAPBEXaggItem" xfId="119" xr:uid="{00000000-0005-0000-0000-0000E1010000}"/>
    <cellStyle name="SAPBEXaggItemX" xfId="120" xr:uid="{00000000-0005-0000-0000-0000E2010000}"/>
    <cellStyle name="SAPBEXaggItemX 2" xfId="293" xr:uid="{00000000-0005-0000-0000-0000E3010000}"/>
    <cellStyle name="SAPBEXchaText" xfId="121" xr:uid="{00000000-0005-0000-0000-0000E4010000}"/>
    <cellStyle name="SAPBEXexcBad7" xfId="122" xr:uid="{00000000-0005-0000-0000-0000E5010000}"/>
    <cellStyle name="SAPBEXexcBad8" xfId="123" xr:uid="{00000000-0005-0000-0000-0000E6010000}"/>
    <cellStyle name="SAPBEXexcBad9" xfId="124" xr:uid="{00000000-0005-0000-0000-0000E7010000}"/>
    <cellStyle name="SAPBEXexcCritical4" xfId="125" xr:uid="{00000000-0005-0000-0000-0000E8010000}"/>
    <cellStyle name="SAPBEXexcCritical5" xfId="126" xr:uid="{00000000-0005-0000-0000-0000E9010000}"/>
    <cellStyle name="SAPBEXexcCritical6" xfId="127" xr:uid="{00000000-0005-0000-0000-0000EA010000}"/>
    <cellStyle name="SAPBEXexcGood1" xfId="128" xr:uid="{00000000-0005-0000-0000-0000EB010000}"/>
    <cellStyle name="SAPBEXexcGood2" xfId="129" xr:uid="{00000000-0005-0000-0000-0000EC010000}"/>
    <cellStyle name="SAPBEXexcGood3" xfId="130" xr:uid="{00000000-0005-0000-0000-0000ED010000}"/>
    <cellStyle name="SAPBEXfilterDrill" xfId="131" xr:uid="{00000000-0005-0000-0000-0000EE010000}"/>
    <cellStyle name="SAPBEXfilterItem" xfId="132" xr:uid="{00000000-0005-0000-0000-0000EF010000}"/>
    <cellStyle name="SAPBEXfilterText" xfId="133" xr:uid="{00000000-0005-0000-0000-0000F0010000}"/>
    <cellStyle name="SAPBEXformats" xfId="134" xr:uid="{00000000-0005-0000-0000-0000F1010000}"/>
    <cellStyle name="SAPBEXheaderItem" xfId="135" xr:uid="{00000000-0005-0000-0000-0000F2010000}"/>
    <cellStyle name="SAPBEXheaderItem 2" xfId="136" xr:uid="{00000000-0005-0000-0000-0000F3010000}"/>
    <cellStyle name="SAPBEXheaderItem_#49 103-RA-0312-BA 0000M1001" xfId="137" xr:uid="{00000000-0005-0000-0000-0000F4010000}"/>
    <cellStyle name="SAPBEXheaderText" xfId="138" xr:uid="{00000000-0005-0000-0000-0000F5010000}"/>
    <cellStyle name="SAPBEXheaderText 2" xfId="139" xr:uid="{00000000-0005-0000-0000-0000F6010000}"/>
    <cellStyle name="SAPBEXheaderText_#49 103-RA-0312-BA 0000M1001" xfId="140" xr:uid="{00000000-0005-0000-0000-0000F7010000}"/>
    <cellStyle name="SAPBEXHLevel0" xfId="141" xr:uid="{00000000-0005-0000-0000-0000F8010000}"/>
    <cellStyle name="SAPBEXHLevel0 2" xfId="294" xr:uid="{00000000-0005-0000-0000-0000F9010000}"/>
    <cellStyle name="SAPBEXHLevel0 2 2" xfId="420" xr:uid="{00000000-0005-0000-0000-0000FA010000}"/>
    <cellStyle name="SAPBEXHLevel0 3" xfId="373" xr:uid="{00000000-0005-0000-0000-0000FB010000}"/>
    <cellStyle name="SAPBEXHLevel0X" xfId="142" xr:uid="{00000000-0005-0000-0000-0000FC010000}"/>
    <cellStyle name="SAPBEXHLevel0X 2" xfId="295" xr:uid="{00000000-0005-0000-0000-0000FD010000}"/>
    <cellStyle name="SAPBEXHLevel0X 2 2" xfId="421" xr:uid="{00000000-0005-0000-0000-0000FE010000}"/>
    <cellStyle name="SAPBEXHLevel0X 3" xfId="374" xr:uid="{00000000-0005-0000-0000-0000FF010000}"/>
    <cellStyle name="SAPBEXHLevel1" xfId="143" xr:uid="{00000000-0005-0000-0000-000000020000}"/>
    <cellStyle name="SAPBEXHLevel1 2" xfId="296" xr:uid="{00000000-0005-0000-0000-000001020000}"/>
    <cellStyle name="SAPBEXHLevel1 2 2" xfId="422" xr:uid="{00000000-0005-0000-0000-000002020000}"/>
    <cellStyle name="SAPBEXHLevel1 3" xfId="375" xr:uid="{00000000-0005-0000-0000-000003020000}"/>
    <cellStyle name="SAPBEXHLevel1X" xfId="144" xr:uid="{00000000-0005-0000-0000-000004020000}"/>
    <cellStyle name="SAPBEXHLevel1X 2" xfId="297" xr:uid="{00000000-0005-0000-0000-000005020000}"/>
    <cellStyle name="SAPBEXHLevel1X 2 2" xfId="423" xr:uid="{00000000-0005-0000-0000-000006020000}"/>
    <cellStyle name="SAPBEXHLevel1X 3" xfId="376" xr:uid="{00000000-0005-0000-0000-000007020000}"/>
    <cellStyle name="SAPBEXHLevel2" xfId="145" xr:uid="{00000000-0005-0000-0000-000008020000}"/>
    <cellStyle name="SAPBEXHLevel2 2" xfId="298" xr:uid="{00000000-0005-0000-0000-000009020000}"/>
    <cellStyle name="SAPBEXHLevel2 2 2" xfId="424" xr:uid="{00000000-0005-0000-0000-00000A020000}"/>
    <cellStyle name="SAPBEXHLevel2 3" xfId="377" xr:uid="{00000000-0005-0000-0000-00000B020000}"/>
    <cellStyle name="SAPBEXHLevel2X" xfId="146" xr:uid="{00000000-0005-0000-0000-00000C020000}"/>
    <cellStyle name="SAPBEXHLevel2X 2" xfId="299" xr:uid="{00000000-0005-0000-0000-00000D020000}"/>
    <cellStyle name="SAPBEXHLevel2X 2 2" xfId="425" xr:uid="{00000000-0005-0000-0000-00000E020000}"/>
    <cellStyle name="SAPBEXHLevel2X 3" xfId="378" xr:uid="{00000000-0005-0000-0000-00000F020000}"/>
    <cellStyle name="SAPBEXHLevel3" xfId="147" xr:uid="{00000000-0005-0000-0000-000010020000}"/>
    <cellStyle name="SAPBEXHLevel3 2" xfId="300" xr:uid="{00000000-0005-0000-0000-000011020000}"/>
    <cellStyle name="SAPBEXHLevel3 2 2" xfId="426" xr:uid="{00000000-0005-0000-0000-000012020000}"/>
    <cellStyle name="SAPBEXHLevel3 3" xfId="379" xr:uid="{00000000-0005-0000-0000-000013020000}"/>
    <cellStyle name="SAPBEXHLevel3X" xfId="148" xr:uid="{00000000-0005-0000-0000-000014020000}"/>
    <cellStyle name="SAPBEXHLevel3X 2" xfId="301" xr:uid="{00000000-0005-0000-0000-000015020000}"/>
    <cellStyle name="SAPBEXHLevel3X 2 2" xfId="427" xr:uid="{00000000-0005-0000-0000-000016020000}"/>
    <cellStyle name="SAPBEXHLevel3X 3" xfId="380" xr:uid="{00000000-0005-0000-0000-000017020000}"/>
    <cellStyle name="SAPBEXresData" xfId="149" xr:uid="{00000000-0005-0000-0000-000018020000}"/>
    <cellStyle name="SAPBEXresDataEmph" xfId="150" xr:uid="{00000000-0005-0000-0000-000019020000}"/>
    <cellStyle name="SAPBEXresItem" xfId="151" xr:uid="{00000000-0005-0000-0000-00001A020000}"/>
    <cellStyle name="SAPBEXresItemX" xfId="152" xr:uid="{00000000-0005-0000-0000-00001B020000}"/>
    <cellStyle name="SAPBEXresItemX 2" xfId="302" xr:uid="{00000000-0005-0000-0000-00001C020000}"/>
    <cellStyle name="SAPBEXstdData" xfId="153" xr:uid="{00000000-0005-0000-0000-00001D020000}"/>
    <cellStyle name="SAPBEXstdDataEmph" xfId="154" xr:uid="{00000000-0005-0000-0000-00001E020000}"/>
    <cellStyle name="SAPBEXstdItem" xfId="155" xr:uid="{00000000-0005-0000-0000-00001F020000}"/>
    <cellStyle name="SAPBEXstdItemX" xfId="156" xr:uid="{00000000-0005-0000-0000-000020020000}"/>
    <cellStyle name="SAPBEXstdItemX 2" xfId="303" xr:uid="{00000000-0005-0000-0000-000021020000}"/>
    <cellStyle name="SAPBEXtitle" xfId="157" xr:uid="{00000000-0005-0000-0000-000022020000}"/>
    <cellStyle name="SAPBEXundefined" xfId="158" xr:uid="{00000000-0005-0000-0000-000023020000}"/>
    <cellStyle name="SAPError" xfId="159" xr:uid="{00000000-0005-0000-0000-000024020000}"/>
    <cellStyle name="SAPError 2" xfId="304" xr:uid="{00000000-0005-0000-0000-000025020000}"/>
    <cellStyle name="SAPError 2 2" xfId="428" xr:uid="{00000000-0005-0000-0000-000026020000}"/>
    <cellStyle name="SAPError 3" xfId="381" xr:uid="{00000000-0005-0000-0000-000027020000}"/>
    <cellStyle name="SAPKey" xfId="160" xr:uid="{00000000-0005-0000-0000-000028020000}"/>
    <cellStyle name="SAPKey 2" xfId="305" xr:uid="{00000000-0005-0000-0000-000029020000}"/>
    <cellStyle name="SAPKey 2 2" xfId="429" xr:uid="{00000000-0005-0000-0000-00002A020000}"/>
    <cellStyle name="SAPKey 3" xfId="382" xr:uid="{00000000-0005-0000-0000-00002B020000}"/>
    <cellStyle name="SAPLocked" xfId="161" xr:uid="{00000000-0005-0000-0000-00002C020000}"/>
    <cellStyle name="SAPLocked 2" xfId="306" xr:uid="{00000000-0005-0000-0000-00002D020000}"/>
    <cellStyle name="SAPLocked 2 2" xfId="430" xr:uid="{00000000-0005-0000-0000-00002E020000}"/>
    <cellStyle name="SAPLocked 3" xfId="383" xr:uid="{00000000-0005-0000-0000-00002F020000}"/>
    <cellStyle name="SAPOutput" xfId="162" xr:uid="{00000000-0005-0000-0000-000030020000}"/>
    <cellStyle name="SAPOutput 2" xfId="445" xr:uid="{00000000-0005-0000-0000-000031020000}"/>
    <cellStyle name="SAPSpace" xfId="163" xr:uid="{00000000-0005-0000-0000-000032020000}"/>
    <cellStyle name="SAPSpace 2" xfId="308" xr:uid="{00000000-0005-0000-0000-000033020000}"/>
    <cellStyle name="SAPSpace 2 2" xfId="432" xr:uid="{00000000-0005-0000-0000-000034020000}"/>
    <cellStyle name="SAPSpace 3" xfId="384" xr:uid="{00000000-0005-0000-0000-000035020000}"/>
    <cellStyle name="SAPText" xfId="164" xr:uid="{00000000-0005-0000-0000-000036020000}"/>
    <cellStyle name="SAPText 2" xfId="309" xr:uid="{00000000-0005-0000-0000-000037020000}"/>
    <cellStyle name="SAPText 2 2" xfId="433" xr:uid="{00000000-0005-0000-0000-000038020000}"/>
    <cellStyle name="SAPText 3" xfId="385" xr:uid="{00000000-0005-0000-0000-000039020000}"/>
    <cellStyle name="SAPUnLocked" xfId="165" xr:uid="{00000000-0005-0000-0000-00003A020000}"/>
    <cellStyle name="SAPUnLocked 2" xfId="354" xr:uid="{00000000-0005-0000-0000-00003B020000}"/>
    <cellStyle name="SAPUnLocked 2 2" xfId="605" xr:uid="{00000000-0005-0000-0000-00003C020000}"/>
    <cellStyle name="SAPUnLocked 2 3" xfId="442" xr:uid="{00000000-0005-0000-0000-00003D020000}"/>
    <cellStyle name="Satisfaisant" xfId="166" xr:uid="{00000000-0005-0000-0000-00003E020000}"/>
    <cellStyle name="Satisfaisant 2" xfId="310" xr:uid="{00000000-0005-0000-0000-00003F020000}"/>
    <cellStyle name="Satisfaisant 3" xfId="386" xr:uid="{00000000-0005-0000-0000-000040020000}"/>
    <cellStyle name="SEM-BPS-data" xfId="167" xr:uid="{00000000-0005-0000-0000-000041020000}"/>
    <cellStyle name="SEM-BPS-data 2" xfId="311" xr:uid="{00000000-0005-0000-0000-000042020000}"/>
    <cellStyle name="SEM-BPS-head" xfId="168" xr:uid="{00000000-0005-0000-0000-000043020000}"/>
    <cellStyle name="SEM-BPS-head 2" xfId="312" xr:uid="{00000000-0005-0000-0000-000044020000}"/>
    <cellStyle name="SEM-BPS-headdata" xfId="169" xr:uid="{00000000-0005-0000-0000-000045020000}"/>
    <cellStyle name="SEM-BPS-headdata 2" xfId="313" xr:uid="{00000000-0005-0000-0000-000046020000}"/>
    <cellStyle name="SEM-BPS-headkey" xfId="170" xr:uid="{00000000-0005-0000-0000-000047020000}"/>
    <cellStyle name="SEM-BPS-headkey 2" xfId="314" xr:uid="{00000000-0005-0000-0000-000048020000}"/>
    <cellStyle name="SEM-BPS-input-on" xfId="171" xr:uid="{00000000-0005-0000-0000-000049020000}"/>
    <cellStyle name="SEM-BPS-input-on 2" xfId="315" xr:uid="{00000000-0005-0000-0000-00004A020000}"/>
    <cellStyle name="SEM-BPS-key" xfId="172" xr:uid="{00000000-0005-0000-0000-00004B020000}"/>
    <cellStyle name="SEM-BPS-key 2" xfId="316" xr:uid="{00000000-0005-0000-0000-00004C020000}"/>
    <cellStyle name="SHItems" xfId="173" xr:uid="{00000000-0005-0000-0000-00004D020000}"/>
    <cellStyle name="SHItems 2" xfId="317" xr:uid="{00000000-0005-0000-0000-00004E020000}"/>
    <cellStyle name="SHQuadro" xfId="174" xr:uid="{00000000-0005-0000-0000-00004F020000}"/>
    <cellStyle name="SHQuadro 2" xfId="318" xr:uid="{00000000-0005-0000-0000-000050020000}"/>
    <cellStyle name="Sortie" xfId="175" xr:uid="{00000000-0005-0000-0000-000051020000}"/>
    <cellStyle name="Sortie 2" xfId="319" xr:uid="{00000000-0005-0000-0000-000052020000}"/>
    <cellStyle name="Sortie 3" xfId="387" xr:uid="{00000000-0005-0000-0000-000053020000}"/>
    <cellStyle name="Standaard_- Rel. source" xfId="176" xr:uid="{00000000-0005-0000-0000-000054020000}"/>
    <cellStyle name="Standard_16" xfId="177" xr:uid="{00000000-0005-0000-0000-000055020000}"/>
    <cellStyle name="Style 1" xfId="178" xr:uid="{00000000-0005-0000-0000-000056020000}"/>
    <cellStyle name="Style 1 2" xfId="320" xr:uid="{00000000-0005-0000-0000-000057020000}"/>
    <cellStyle name="Style 1 2 2" xfId="434" xr:uid="{00000000-0005-0000-0000-000058020000}"/>
    <cellStyle name="Style 1 3" xfId="388" xr:uid="{00000000-0005-0000-0000-000059020000}"/>
    <cellStyle name="Texte explicatif" xfId="179" xr:uid="{00000000-0005-0000-0000-00005A020000}"/>
    <cellStyle name="Texte explicatif 2" xfId="321" xr:uid="{00000000-0005-0000-0000-00005B020000}"/>
    <cellStyle name="Texte explicatif 3" xfId="389" xr:uid="{00000000-0005-0000-0000-00005C020000}"/>
    <cellStyle name="Title 2" xfId="322" xr:uid="{00000000-0005-0000-0000-00005D020000}"/>
    <cellStyle name="Title 3" xfId="355" xr:uid="{00000000-0005-0000-0000-00005E020000}"/>
    <cellStyle name="Title 4" xfId="180" xr:uid="{00000000-0005-0000-0000-00005F020000}"/>
    <cellStyle name="TITRE" xfId="181" xr:uid="{00000000-0005-0000-0000-000060020000}"/>
    <cellStyle name="TITRE 2" xfId="323" xr:uid="{00000000-0005-0000-0000-000061020000}"/>
    <cellStyle name="Titre 3" xfId="390" xr:uid="{00000000-0005-0000-0000-000062020000}"/>
    <cellStyle name="Titre 4" xfId="411" xr:uid="{00000000-0005-0000-0000-000063020000}"/>
    <cellStyle name="Titre 5" xfId="636" xr:uid="{00000000-0005-0000-0000-000064020000}"/>
    <cellStyle name="Titre 1" xfId="182" xr:uid="{00000000-0005-0000-0000-000065020000}"/>
    <cellStyle name="Titre 1 2" xfId="324" xr:uid="{00000000-0005-0000-0000-000066020000}"/>
    <cellStyle name="Titre 1 3" xfId="391" xr:uid="{00000000-0005-0000-0000-000067020000}"/>
    <cellStyle name="Titre 2" xfId="183" xr:uid="{00000000-0005-0000-0000-000068020000}"/>
    <cellStyle name="Titre 2 2" xfId="325" xr:uid="{00000000-0005-0000-0000-000069020000}"/>
    <cellStyle name="Titre 2 3" xfId="392" xr:uid="{00000000-0005-0000-0000-00006A020000}"/>
    <cellStyle name="Titre 3" xfId="184" xr:uid="{00000000-0005-0000-0000-00006B020000}"/>
    <cellStyle name="Titre 3 2" xfId="326" xr:uid="{00000000-0005-0000-0000-00006C020000}"/>
    <cellStyle name="Titre 3 3" xfId="393" xr:uid="{00000000-0005-0000-0000-00006D020000}"/>
    <cellStyle name="Titre 4" xfId="185" xr:uid="{00000000-0005-0000-0000-00006E020000}"/>
    <cellStyle name="Titre 4 2" xfId="327" xr:uid="{00000000-0005-0000-0000-00006F020000}"/>
    <cellStyle name="Titre 4 3" xfId="394" xr:uid="{00000000-0005-0000-0000-000070020000}"/>
    <cellStyle name="TITRE_Sch.12 - M3000" xfId="186" xr:uid="{00000000-0005-0000-0000-000071020000}"/>
    <cellStyle name="Total 2" xfId="328" xr:uid="{00000000-0005-0000-0000-000072020000}"/>
    <cellStyle name="Total 3" xfId="187" xr:uid="{00000000-0005-0000-0000-000073020000}"/>
    <cellStyle name="Valuta [0]_CM_DATA_TRAXIS" xfId="188" xr:uid="{00000000-0005-0000-0000-000074020000}"/>
    <cellStyle name="Valuta_CM_DATA_TRAXIS" xfId="189" xr:uid="{00000000-0005-0000-0000-000075020000}"/>
    <cellStyle name="Vérification" xfId="190" xr:uid="{00000000-0005-0000-0000-000076020000}"/>
    <cellStyle name="Vérification 2" xfId="329" xr:uid="{00000000-0005-0000-0000-000077020000}"/>
    <cellStyle name="Vérification 3" xfId="395" xr:uid="{00000000-0005-0000-0000-000078020000}"/>
    <cellStyle name="Währung [0]_ANLAG_SP" xfId="191" xr:uid="{00000000-0005-0000-0000-000079020000}"/>
    <cellStyle name="Währung_ANLAG_SP" xfId="192" xr:uid="{00000000-0005-0000-0000-00007A020000}"/>
    <cellStyle name="Warning Text 2" xfId="336" xr:uid="{00000000-0005-0000-0000-00007B020000}"/>
    <cellStyle name="Warning Text 3" xfId="193" xr:uid="{00000000-0005-0000-0000-00007C020000}"/>
  </cellStyles>
  <dxfs count="0"/>
  <tableStyles count="0" defaultTableStyle="TableStyleMedium2" defaultPivotStyle="PivotStyleLight16"/>
  <colors>
    <mruColors>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D4408A-2CC6-4284-8270-A8E1FBF45703}">
  <sheetPr>
    <pageSetUpPr fitToPage="1"/>
  </sheetPr>
  <dimension ref="A1:Y32"/>
  <sheetViews>
    <sheetView showGridLines="0" tabSelected="1" view="pageBreakPreview" zoomScale="120" zoomScaleNormal="100" zoomScaleSheetLayoutView="120" zoomScalePageLayoutView="85" workbookViewId="0">
      <selection activeCell="C18" sqref="C18"/>
    </sheetView>
  </sheetViews>
  <sheetFormatPr defaultColWidth="10.6640625" defaultRowHeight="12" customHeight="1"/>
  <cols>
    <col min="1" max="1" width="2.5" style="17" customWidth="1"/>
    <col min="2" max="2" width="60.83203125" style="17" customWidth="1"/>
    <col min="3" max="3" width="11.83203125" style="30" customWidth="1"/>
    <col min="4" max="4" width="2.83203125" style="30" customWidth="1"/>
    <col min="5" max="5" width="11.83203125" style="31" customWidth="1"/>
    <col min="6" max="6" width="2.83203125" style="31" customWidth="1"/>
    <col min="7" max="7" width="11.83203125" style="30" customWidth="1"/>
    <col min="8" max="8" width="2.83203125" style="30" customWidth="1"/>
    <col min="9" max="9" width="11.83203125" style="30" customWidth="1"/>
    <col min="10" max="10" width="2.83203125" style="30" customWidth="1"/>
    <col min="11" max="11" width="11.83203125" style="30" customWidth="1"/>
    <col min="12" max="12" width="2.83203125" style="30" customWidth="1"/>
    <col min="13" max="13" width="11.83203125" style="30" customWidth="1"/>
    <col min="14" max="14" width="2.83203125" style="208" customWidth="1"/>
    <col min="15" max="15" width="11.83203125" style="30" customWidth="1"/>
    <col min="16" max="16" width="2.83203125" style="30" customWidth="1"/>
    <col min="17" max="17" width="11.83203125" style="30" customWidth="1"/>
    <col min="18" max="18" width="2.83203125" style="208" customWidth="1"/>
    <col min="19" max="19" width="11.83203125" style="30" customWidth="1"/>
    <col min="20" max="20" width="2.83203125" style="30" customWidth="1"/>
    <col min="21" max="21" width="11.83203125" style="30" customWidth="1"/>
    <col min="22" max="22" width="2.83203125" style="208" customWidth="1"/>
    <col min="23" max="16384" width="10.6640625" style="17"/>
  </cols>
  <sheetData>
    <row r="1" spans="1:23" ht="12.75" customHeight="1">
      <c r="A1" s="611" t="s">
        <v>0</v>
      </c>
      <c r="B1" s="15"/>
      <c r="C1" s="15"/>
      <c r="D1" s="15"/>
      <c r="E1" s="15"/>
      <c r="F1" s="15"/>
      <c r="G1" s="15"/>
      <c r="H1" s="15"/>
      <c r="I1" s="15"/>
      <c r="J1" s="15"/>
      <c r="K1" s="15"/>
      <c r="L1" s="15"/>
      <c r="M1" s="16"/>
      <c r="N1" s="206"/>
      <c r="O1" s="16"/>
      <c r="P1" s="16"/>
      <c r="Q1" s="16"/>
      <c r="R1" s="206"/>
      <c r="S1" s="16"/>
      <c r="T1" s="16"/>
      <c r="U1" s="16"/>
      <c r="V1" s="206"/>
    </row>
    <row r="2" spans="1:23" ht="12.75" customHeight="1">
      <c r="A2" s="611" t="s">
        <v>299</v>
      </c>
      <c r="B2" s="15"/>
      <c r="C2" s="15"/>
      <c r="D2" s="15"/>
      <c r="E2" s="15"/>
      <c r="F2" s="15"/>
      <c r="G2" s="15"/>
      <c r="H2" s="15"/>
      <c r="I2" s="15"/>
      <c r="J2" s="15"/>
      <c r="K2" s="15"/>
      <c r="L2" s="15"/>
      <c r="M2" s="16"/>
      <c r="N2" s="206"/>
      <c r="O2" s="16"/>
      <c r="P2" s="16"/>
      <c r="Q2" s="16"/>
      <c r="R2" s="206"/>
      <c r="S2" s="16"/>
      <c r="T2" s="16"/>
      <c r="U2" s="16"/>
      <c r="V2" s="206"/>
    </row>
    <row r="3" spans="1:23" ht="12.75" customHeight="1">
      <c r="A3" s="612" t="s">
        <v>300</v>
      </c>
      <c r="B3" s="76"/>
      <c r="C3" s="15"/>
      <c r="D3" s="15"/>
      <c r="E3" s="76"/>
      <c r="F3" s="76"/>
      <c r="G3" s="76"/>
      <c r="H3" s="76"/>
      <c r="I3" s="76"/>
      <c r="J3" s="76"/>
      <c r="K3" s="76"/>
      <c r="L3" s="76"/>
      <c r="M3" s="75"/>
      <c r="N3" s="189"/>
      <c r="O3" s="75"/>
      <c r="P3" s="75"/>
      <c r="Q3" s="75"/>
      <c r="R3" s="189"/>
      <c r="S3" s="75"/>
      <c r="T3" s="75"/>
      <c r="U3" s="75"/>
      <c r="V3" s="189"/>
    </row>
    <row r="4" spans="1:23" ht="12.75" customHeight="1">
      <c r="A4" s="216" t="s">
        <v>7</v>
      </c>
      <c r="B4" s="16"/>
      <c r="C4" s="16"/>
      <c r="D4" s="16"/>
      <c r="E4" s="15"/>
      <c r="F4" s="15"/>
      <c r="G4" s="16"/>
      <c r="H4" s="16"/>
      <c r="I4" s="16"/>
      <c r="J4" s="16"/>
      <c r="K4" s="16"/>
      <c r="L4" s="16"/>
      <c r="M4" s="16"/>
      <c r="N4" s="206"/>
      <c r="O4" s="16"/>
      <c r="P4" s="16"/>
      <c r="Q4" s="16"/>
      <c r="R4" s="206"/>
      <c r="S4" s="16"/>
      <c r="T4" s="16"/>
      <c r="U4" s="16"/>
      <c r="V4" s="206"/>
    </row>
    <row r="5" spans="1:23" ht="12.75" customHeight="1" thickBot="1">
      <c r="A5" s="75"/>
      <c r="B5" s="16"/>
      <c r="C5" s="16"/>
      <c r="D5" s="16"/>
      <c r="E5" s="15"/>
      <c r="F5" s="15"/>
      <c r="G5" s="16"/>
      <c r="H5" s="16"/>
      <c r="I5" s="16"/>
      <c r="J5" s="16"/>
      <c r="K5" s="16"/>
      <c r="L5" s="16"/>
      <c r="M5" s="16"/>
      <c r="N5" s="206"/>
      <c r="O5" s="16"/>
      <c r="P5" s="16"/>
      <c r="Q5" s="16"/>
      <c r="R5" s="206"/>
      <c r="S5" s="16"/>
      <c r="T5" s="16"/>
      <c r="U5" s="16"/>
      <c r="V5" s="211"/>
    </row>
    <row r="6" spans="1:23" ht="12.75" customHeight="1">
      <c r="A6" s="194" t="s">
        <v>8</v>
      </c>
      <c r="B6" s="195"/>
      <c r="C6" s="196"/>
      <c r="D6" s="196"/>
      <c r="E6" s="196"/>
      <c r="F6" s="196"/>
      <c r="G6" s="197"/>
      <c r="H6" s="197"/>
      <c r="I6" s="198"/>
      <c r="J6" s="198"/>
      <c r="K6" s="199">
        <v>2023</v>
      </c>
      <c r="L6" s="199"/>
      <c r="M6" s="200"/>
      <c r="N6" s="207"/>
      <c r="O6" s="200"/>
      <c r="P6" s="200"/>
      <c r="Q6" s="201"/>
      <c r="R6" s="210"/>
      <c r="S6" s="246"/>
      <c r="T6" s="204"/>
      <c r="U6" s="204">
        <v>2022</v>
      </c>
      <c r="V6" s="212"/>
      <c r="W6" s="20"/>
    </row>
    <row r="7" spans="1:23" s="22" customFormat="1" ht="24" customHeight="1" thickBot="1">
      <c r="A7" s="496"/>
      <c r="B7" s="496"/>
      <c r="C7" s="497" t="s">
        <v>3</v>
      </c>
      <c r="D7" s="498"/>
      <c r="E7" s="499" t="s">
        <v>9</v>
      </c>
      <c r="F7" s="498"/>
      <c r="G7" s="499" t="s">
        <v>10</v>
      </c>
      <c r="H7" s="498"/>
      <c r="I7" s="499" t="s">
        <v>11</v>
      </c>
      <c r="J7" s="498"/>
      <c r="K7" s="499" t="s">
        <v>12</v>
      </c>
      <c r="L7" s="498"/>
      <c r="M7" s="500" t="s">
        <v>3</v>
      </c>
      <c r="N7" s="498"/>
      <c r="O7" s="501" t="s">
        <v>9</v>
      </c>
      <c r="P7" s="498"/>
      <c r="Q7" s="501" t="s">
        <v>10</v>
      </c>
      <c r="R7" s="498"/>
      <c r="S7" s="501" t="s">
        <v>11</v>
      </c>
      <c r="T7" s="498"/>
      <c r="U7" s="501" t="s">
        <v>12</v>
      </c>
      <c r="V7" s="502"/>
      <c r="W7" s="21"/>
    </row>
    <row r="8" spans="1:23" ht="12.75" customHeight="1" thickBot="1">
      <c r="A8" s="41" t="s">
        <v>13</v>
      </c>
      <c r="B8" s="493"/>
      <c r="C8" s="494">
        <v>8046</v>
      </c>
      <c r="D8" s="435" t="s">
        <v>25</v>
      </c>
      <c r="E8" s="494">
        <v>3062</v>
      </c>
      <c r="F8" s="435" t="s">
        <v>25</v>
      </c>
      <c r="G8" s="494">
        <v>1856</v>
      </c>
      <c r="H8" s="435" t="s">
        <v>25</v>
      </c>
      <c r="I8" s="494">
        <v>1675</v>
      </c>
      <c r="J8" s="435" t="s">
        <v>25</v>
      </c>
      <c r="K8" s="494">
        <v>1453</v>
      </c>
      <c r="L8" s="435" t="s">
        <v>25</v>
      </c>
      <c r="M8" s="495">
        <v>6913</v>
      </c>
      <c r="N8" s="436" t="s">
        <v>25</v>
      </c>
      <c r="O8" s="495">
        <v>2655</v>
      </c>
      <c r="P8" s="436" t="s">
        <v>25</v>
      </c>
      <c r="Q8" s="495">
        <v>1455</v>
      </c>
      <c r="R8" s="436" t="s">
        <v>25</v>
      </c>
      <c r="S8" s="495">
        <v>1557</v>
      </c>
      <c r="T8" s="436" t="s">
        <v>25</v>
      </c>
      <c r="U8" s="495">
        <v>1246</v>
      </c>
      <c r="V8" s="436" t="s">
        <v>25</v>
      </c>
    </row>
    <row r="9" spans="1:23" s="23" customFormat="1" ht="12.75" customHeight="1">
      <c r="A9" s="79" t="s">
        <v>14</v>
      </c>
      <c r="B9" s="189"/>
      <c r="C9" s="330">
        <v>793</v>
      </c>
      <c r="D9" s="331" t="s">
        <v>25</v>
      </c>
      <c r="E9" s="330">
        <v>211</v>
      </c>
      <c r="F9" s="331" t="s">
        <v>25</v>
      </c>
      <c r="G9" s="330">
        <v>197</v>
      </c>
      <c r="H9" s="331" t="s">
        <v>25</v>
      </c>
      <c r="I9" s="330">
        <v>245</v>
      </c>
      <c r="J9" s="331" t="s">
        <v>25</v>
      </c>
      <c r="K9" s="330">
        <v>140</v>
      </c>
      <c r="L9" s="331" t="s">
        <v>25</v>
      </c>
      <c r="M9" s="332">
        <v>538</v>
      </c>
      <c r="N9" s="333" t="s">
        <v>25</v>
      </c>
      <c r="O9" s="332">
        <v>207</v>
      </c>
      <c r="P9" s="333" t="s">
        <v>25</v>
      </c>
      <c r="Q9" s="332">
        <v>145</v>
      </c>
      <c r="R9" s="333" t="s">
        <v>25</v>
      </c>
      <c r="S9" s="332">
        <v>101</v>
      </c>
      <c r="T9" s="333" t="s">
        <v>25</v>
      </c>
      <c r="U9" s="332">
        <v>85</v>
      </c>
      <c r="V9" s="333" t="s">
        <v>25</v>
      </c>
      <c r="W9" s="248"/>
    </row>
    <row r="10" spans="1:23" s="23" customFormat="1" ht="12.75" customHeight="1">
      <c r="A10" s="603" t="s">
        <v>15</v>
      </c>
      <c r="B10" s="192"/>
      <c r="C10" s="330">
        <v>594</v>
      </c>
      <c r="D10" s="330"/>
      <c r="E10" s="330">
        <v>159</v>
      </c>
      <c r="F10" s="330"/>
      <c r="G10" s="330">
        <v>240</v>
      </c>
      <c r="H10" s="330"/>
      <c r="I10" s="330">
        <v>253</v>
      </c>
      <c r="J10" s="330"/>
      <c r="K10" s="330">
        <v>176</v>
      </c>
      <c r="L10" s="330"/>
      <c r="M10" s="332">
        <v>817</v>
      </c>
      <c r="N10" s="332"/>
      <c r="O10" s="332">
        <v>146</v>
      </c>
      <c r="P10" s="332"/>
      <c r="Q10" s="332">
        <v>142</v>
      </c>
      <c r="R10" s="332"/>
      <c r="S10" s="332">
        <v>233</v>
      </c>
      <c r="T10" s="332"/>
      <c r="U10" s="332">
        <v>376</v>
      </c>
      <c r="V10" s="332"/>
    </row>
    <row r="11" spans="1:23" s="23" customFormat="1" ht="12.75" customHeight="1">
      <c r="A11" s="604" t="s">
        <v>16</v>
      </c>
      <c r="B11" s="193"/>
      <c r="C11" s="334">
        <v>-202</v>
      </c>
      <c r="D11" s="334"/>
      <c r="E11" s="334">
        <v>-170</v>
      </c>
      <c r="F11" s="334"/>
      <c r="G11" s="334">
        <v>-4</v>
      </c>
      <c r="H11" s="334"/>
      <c r="I11" s="334">
        <v>-9</v>
      </c>
      <c r="J11" s="334"/>
      <c r="K11" s="334">
        <v>-253</v>
      </c>
      <c r="L11" s="334"/>
      <c r="M11" s="335">
        <v>-33</v>
      </c>
      <c r="N11" s="335"/>
      <c r="O11" s="335">
        <v>-59</v>
      </c>
      <c r="P11" s="335"/>
      <c r="Q11" s="335">
        <v>-25</v>
      </c>
      <c r="R11" s="335"/>
      <c r="S11" s="335">
        <v>-25</v>
      </c>
      <c r="T11" s="335"/>
      <c r="U11" s="335">
        <v>-4</v>
      </c>
      <c r="V11" s="335"/>
    </row>
    <row r="12" spans="1:23" s="23" customFormat="1" ht="12.75" customHeight="1">
      <c r="A12" s="79" t="s">
        <v>17</v>
      </c>
      <c r="B12" s="189"/>
      <c r="C12" s="336">
        <v>401</v>
      </c>
      <c r="D12" s="336"/>
      <c r="E12" s="336">
        <v>222</v>
      </c>
      <c r="F12" s="336"/>
      <c r="G12" s="336">
        <v>-39</v>
      </c>
      <c r="H12" s="336"/>
      <c r="I12" s="336">
        <v>1</v>
      </c>
      <c r="J12" s="336"/>
      <c r="K12" s="336">
        <v>217</v>
      </c>
      <c r="L12" s="336"/>
      <c r="M12" s="337">
        <v>-246</v>
      </c>
      <c r="N12" s="337"/>
      <c r="O12" s="337">
        <v>120</v>
      </c>
      <c r="P12" s="337"/>
      <c r="Q12" s="337">
        <v>28</v>
      </c>
      <c r="R12" s="337"/>
      <c r="S12" s="337">
        <v>-107</v>
      </c>
      <c r="T12" s="337"/>
      <c r="U12" s="337">
        <v>-287</v>
      </c>
      <c r="V12" s="337"/>
    </row>
    <row r="13" spans="1:23" s="23" customFormat="1">
      <c r="A13" s="190" t="s">
        <v>148</v>
      </c>
      <c r="B13" s="190"/>
      <c r="C13" s="338">
        <v>-89</v>
      </c>
      <c r="D13" s="339"/>
      <c r="E13" s="338">
        <v>7</v>
      </c>
      <c r="F13" s="339"/>
      <c r="G13" s="338">
        <v>-2</v>
      </c>
      <c r="H13" s="339"/>
      <c r="I13" s="338">
        <v>-9</v>
      </c>
      <c r="J13" s="339"/>
      <c r="K13" s="456">
        <v>-85</v>
      </c>
      <c r="L13" s="339"/>
      <c r="M13" s="598">
        <v>-118</v>
      </c>
      <c r="N13" s="341"/>
      <c r="O13" s="598">
        <v>-121</v>
      </c>
      <c r="P13" s="341"/>
      <c r="Q13" s="340">
        <v>1</v>
      </c>
      <c r="R13" s="341"/>
      <c r="S13" s="293">
        <v>2</v>
      </c>
      <c r="T13" s="341"/>
      <c r="U13" s="340">
        <v>0</v>
      </c>
      <c r="V13" s="341"/>
      <c r="W13" s="24"/>
    </row>
    <row r="14" spans="1:23" s="516" customFormat="1" ht="12" customHeight="1">
      <c r="A14" s="621" t="s">
        <v>20</v>
      </c>
      <c r="B14" s="621"/>
    </row>
    <row r="15" spans="1:23" s="516" customFormat="1">
      <c r="A15" s="614" t="s">
        <v>68</v>
      </c>
      <c r="B15" s="189" t="s">
        <v>68</v>
      </c>
      <c r="C15" s="330">
        <f>C12-C13</f>
        <v>490</v>
      </c>
      <c r="D15" s="330" t="s">
        <v>25</v>
      </c>
      <c r="E15" s="330">
        <f>E12-E13</f>
        <v>215</v>
      </c>
      <c r="F15" s="330" t="s">
        <v>25</v>
      </c>
      <c r="G15" s="330">
        <f>G12-G13</f>
        <v>-37</v>
      </c>
      <c r="H15" s="330" t="s">
        <v>25</v>
      </c>
      <c r="I15" s="330">
        <f>I12-I13</f>
        <v>10</v>
      </c>
      <c r="J15" s="330" t="s">
        <v>25</v>
      </c>
      <c r="K15" s="330">
        <f>K12-K13</f>
        <v>302</v>
      </c>
      <c r="L15" s="330" t="s">
        <v>25</v>
      </c>
      <c r="M15" s="332">
        <f>M12-M13</f>
        <v>-128</v>
      </c>
      <c r="N15" s="332" t="s">
        <v>25</v>
      </c>
      <c r="O15" s="332">
        <f>O12-O13</f>
        <v>241</v>
      </c>
      <c r="P15" s="332" t="s">
        <v>25</v>
      </c>
      <c r="Q15" s="332">
        <f>Q12-Q13</f>
        <v>27</v>
      </c>
      <c r="R15" s="332" t="s">
        <v>25</v>
      </c>
      <c r="S15" s="332">
        <f>S12-S13</f>
        <v>-109</v>
      </c>
      <c r="T15" s="332" t="s">
        <v>25</v>
      </c>
      <c r="U15" s="332">
        <f>U12-U13</f>
        <v>-287</v>
      </c>
      <c r="V15" s="342" t="s">
        <v>25</v>
      </c>
    </row>
    <row r="16" spans="1:23" s="23" customFormat="1" ht="12.75" customHeight="1">
      <c r="A16" s="615" t="s">
        <v>164</v>
      </c>
      <c r="B16" s="616" t="s">
        <v>164</v>
      </c>
      <c r="C16" s="338">
        <v>-45</v>
      </c>
      <c r="D16" s="339"/>
      <c r="E16" s="455">
        <v>0</v>
      </c>
      <c r="F16" s="339"/>
      <c r="G16" s="455">
        <v>0</v>
      </c>
      <c r="H16" s="339"/>
      <c r="I16" s="338">
        <v>-45</v>
      </c>
      <c r="J16" s="339"/>
      <c r="K16" s="455">
        <v>0</v>
      </c>
      <c r="L16" s="339"/>
      <c r="M16" s="340">
        <v>-20</v>
      </c>
      <c r="N16" s="341"/>
      <c r="O16" s="340">
        <v>0</v>
      </c>
      <c r="P16" s="341"/>
      <c r="Q16" s="340">
        <v>0</v>
      </c>
      <c r="R16" s="341"/>
      <c r="S16" s="340">
        <v>-20</v>
      </c>
      <c r="T16" s="341"/>
      <c r="U16" s="340">
        <v>0</v>
      </c>
      <c r="V16" s="341"/>
      <c r="W16" s="24"/>
    </row>
    <row r="17" spans="1:25" s="23" customFormat="1" ht="12.75" customHeight="1" thickBot="1">
      <c r="A17" s="617"/>
      <c r="B17" s="618" t="s">
        <v>165</v>
      </c>
      <c r="C17" s="343">
        <f>SUM(C15:C16)</f>
        <v>445</v>
      </c>
      <c r="D17" s="344" t="s">
        <v>25</v>
      </c>
      <c r="E17" s="343">
        <f>SUM(E15:E16)</f>
        <v>215</v>
      </c>
      <c r="F17" s="344" t="s">
        <v>25</v>
      </c>
      <c r="G17" s="343">
        <f>SUM(G15:G16)</f>
        <v>-37</v>
      </c>
      <c r="H17" s="344" t="s">
        <v>25</v>
      </c>
      <c r="I17" s="343">
        <f>SUM(I15:I16)</f>
        <v>-35</v>
      </c>
      <c r="J17" s="344" t="s">
        <v>25</v>
      </c>
      <c r="K17" s="343">
        <f>SUM(K15:K16)</f>
        <v>302</v>
      </c>
      <c r="L17" s="344" t="s">
        <v>25</v>
      </c>
      <c r="M17" s="345">
        <f>SUM(M15:M16)</f>
        <v>-148</v>
      </c>
      <c r="N17" s="346" t="s">
        <v>25</v>
      </c>
      <c r="O17" s="345">
        <f>SUM(O15:O16)</f>
        <v>241</v>
      </c>
      <c r="P17" s="346" t="s">
        <v>25</v>
      </c>
      <c r="Q17" s="345">
        <f>SUM(Q15:Q16)</f>
        <v>27</v>
      </c>
      <c r="R17" s="346" t="s">
        <v>25</v>
      </c>
      <c r="S17" s="345">
        <f>SUM(S15:S16)</f>
        <v>-129</v>
      </c>
      <c r="T17" s="346" t="s">
        <v>25</v>
      </c>
      <c r="U17" s="345">
        <f>SUM(U15:U16)</f>
        <v>-287</v>
      </c>
      <c r="V17" s="346" t="s">
        <v>25</v>
      </c>
    </row>
    <row r="18" spans="1:25" s="23" customFormat="1" ht="12.75" customHeight="1">
      <c r="A18" s="205" t="s">
        <v>166</v>
      </c>
      <c r="B18" s="205"/>
      <c r="C18" s="203"/>
      <c r="D18" s="156"/>
      <c r="E18" s="203"/>
      <c r="F18" s="156"/>
      <c r="G18" s="203"/>
      <c r="H18" s="156"/>
      <c r="I18" s="203"/>
      <c r="J18" s="156"/>
      <c r="K18" s="203"/>
      <c r="L18" s="156"/>
      <c r="M18" s="229"/>
      <c r="N18" s="217"/>
      <c r="O18" s="229"/>
      <c r="P18" s="217"/>
      <c r="Q18" s="229"/>
      <c r="R18" s="217"/>
      <c r="S18" s="229"/>
      <c r="T18" s="217"/>
      <c r="U18" s="229"/>
      <c r="V18" s="217"/>
    </row>
    <row r="19" spans="1:25" s="23" customFormat="1" ht="12.75" customHeight="1">
      <c r="A19" s="64"/>
      <c r="B19" s="65" t="s">
        <v>196</v>
      </c>
      <c r="C19" s="469" t="s">
        <v>167</v>
      </c>
      <c r="D19" s="156" t="s">
        <v>25</v>
      </c>
      <c r="E19" s="469" t="s">
        <v>168</v>
      </c>
      <c r="F19" s="156" t="s">
        <v>25</v>
      </c>
      <c r="G19" s="594" t="s">
        <v>234</v>
      </c>
      <c r="H19" s="156" t="s">
        <v>25</v>
      </c>
      <c r="I19" s="469" t="s">
        <v>169</v>
      </c>
      <c r="J19" s="156" t="s">
        <v>25</v>
      </c>
      <c r="K19" s="469" t="s">
        <v>175</v>
      </c>
      <c r="L19" s="156" t="s">
        <v>25</v>
      </c>
      <c r="M19" s="515" t="s">
        <v>236</v>
      </c>
      <c r="N19" s="217" t="s">
        <v>25</v>
      </c>
      <c r="O19" s="470" t="s">
        <v>170</v>
      </c>
      <c r="P19" s="217" t="s">
        <v>25</v>
      </c>
      <c r="Q19" s="470" t="s">
        <v>177</v>
      </c>
      <c r="R19" s="217" t="s">
        <v>25</v>
      </c>
      <c r="S19" s="515" t="s">
        <v>238</v>
      </c>
      <c r="T19" s="217" t="s">
        <v>25</v>
      </c>
      <c r="U19" s="515" t="s">
        <v>239</v>
      </c>
      <c r="V19" s="217" t="s">
        <v>25</v>
      </c>
    </row>
    <row r="20" spans="1:25" s="23" customFormat="1" ht="12.75" customHeight="1">
      <c r="A20" s="66"/>
      <c r="B20" s="65" t="s">
        <v>197</v>
      </c>
      <c r="C20" s="469" t="s">
        <v>173</v>
      </c>
      <c r="D20" s="156" t="s">
        <v>25</v>
      </c>
      <c r="E20" s="469" t="s">
        <v>171</v>
      </c>
      <c r="F20" s="156" t="s">
        <v>25</v>
      </c>
      <c r="G20" s="594" t="s">
        <v>234</v>
      </c>
      <c r="H20" s="156" t="s">
        <v>25</v>
      </c>
      <c r="I20" s="469" t="s">
        <v>169</v>
      </c>
      <c r="J20" s="156" t="s">
        <v>25</v>
      </c>
      <c r="K20" s="469" t="s">
        <v>172</v>
      </c>
      <c r="L20" s="156" t="s">
        <v>25</v>
      </c>
      <c r="M20" s="515" t="s">
        <v>236</v>
      </c>
      <c r="N20" s="217" t="s">
        <v>25</v>
      </c>
      <c r="O20" s="470" t="s">
        <v>176</v>
      </c>
      <c r="P20" s="217" t="s">
        <v>25</v>
      </c>
      <c r="Q20" s="470" t="s">
        <v>177</v>
      </c>
      <c r="R20" s="217" t="s">
        <v>25</v>
      </c>
      <c r="S20" s="515" t="s">
        <v>238</v>
      </c>
      <c r="T20" s="217" t="s">
        <v>25</v>
      </c>
      <c r="U20" s="515" t="s">
        <v>239</v>
      </c>
      <c r="V20" s="217" t="s">
        <v>25</v>
      </c>
      <c r="W20" s="25"/>
      <c r="X20" s="26"/>
      <c r="Y20" s="26"/>
    </row>
    <row r="21" spans="1:25" s="23" customFormat="1" ht="12.75" customHeight="1">
      <c r="A21" s="66"/>
      <c r="B21" s="80" t="s">
        <v>198</v>
      </c>
      <c r="C21" s="594" t="s">
        <v>234</v>
      </c>
      <c r="D21" s="156" t="s">
        <v>25</v>
      </c>
      <c r="E21" s="469" t="s">
        <v>174</v>
      </c>
      <c r="F21" s="156" t="s">
        <v>25</v>
      </c>
      <c r="G21" s="469" t="s">
        <v>174</v>
      </c>
      <c r="H21" s="156" t="s">
        <v>25</v>
      </c>
      <c r="I21" s="594" t="s">
        <v>234</v>
      </c>
      <c r="J21" s="156" t="s">
        <v>25</v>
      </c>
      <c r="K21" s="469" t="s">
        <v>174</v>
      </c>
      <c r="L21" s="156" t="s">
        <v>25</v>
      </c>
      <c r="M21" s="515" t="s">
        <v>237</v>
      </c>
      <c r="N21" s="217" t="s">
        <v>25</v>
      </c>
      <c r="O21" s="470" t="s">
        <v>174</v>
      </c>
      <c r="P21" s="217" t="s">
        <v>25</v>
      </c>
      <c r="Q21" s="470" t="s">
        <v>174</v>
      </c>
      <c r="R21" s="217" t="s">
        <v>25</v>
      </c>
      <c r="S21" s="515" t="s">
        <v>237</v>
      </c>
      <c r="T21" s="217" t="s">
        <v>25</v>
      </c>
      <c r="U21" s="515" t="s">
        <v>174</v>
      </c>
      <c r="V21" s="217" t="s">
        <v>25</v>
      </c>
    </row>
    <row r="22" spans="1:25" s="23" customFormat="1" ht="12.75" customHeight="1" thickBot="1">
      <c r="A22" s="67"/>
      <c r="B22" s="81" t="s">
        <v>199</v>
      </c>
      <c r="C22" s="596" t="s">
        <v>235</v>
      </c>
      <c r="D22" s="472" t="s">
        <v>25</v>
      </c>
      <c r="E22" s="471" t="s">
        <v>174</v>
      </c>
      <c r="F22" s="472" t="s">
        <v>25</v>
      </c>
      <c r="G22" s="471" t="s">
        <v>174</v>
      </c>
      <c r="H22" s="472" t="s">
        <v>25</v>
      </c>
      <c r="I22" s="596" t="s">
        <v>234</v>
      </c>
      <c r="J22" s="472" t="s">
        <v>25</v>
      </c>
      <c r="K22" s="471" t="s">
        <v>174</v>
      </c>
      <c r="L22" s="472" t="s">
        <v>25</v>
      </c>
      <c r="M22" s="597" t="s">
        <v>237</v>
      </c>
      <c r="N22" s="218" t="s">
        <v>25</v>
      </c>
      <c r="O22" s="473" t="s">
        <v>174</v>
      </c>
      <c r="P22" s="218" t="s">
        <v>25</v>
      </c>
      <c r="Q22" s="473" t="s">
        <v>174</v>
      </c>
      <c r="R22" s="218" t="s">
        <v>25</v>
      </c>
      <c r="S22" s="597" t="s">
        <v>237</v>
      </c>
      <c r="T22" s="218" t="s">
        <v>25</v>
      </c>
      <c r="U22" s="597" t="s">
        <v>174</v>
      </c>
      <c r="V22" s="218" t="s">
        <v>25</v>
      </c>
    </row>
    <row r="23" spans="1:25" ht="12.75" customHeight="1">
      <c r="A23" s="68" t="s">
        <v>157</v>
      </c>
      <c r="B23" s="82"/>
      <c r="C23" s="453"/>
      <c r="D23" s="156"/>
      <c r="E23" s="453"/>
      <c r="F23" s="156"/>
      <c r="G23" s="453"/>
      <c r="H23" s="156"/>
      <c r="I23" s="453"/>
      <c r="J23" s="156"/>
      <c r="K23" s="453"/>
      <c r="L23" s="156"/>
      <c r="M23" s="454"/>
      <c r="N23" s="217"/>
      <c r="O23" s="454"/>
      <c r="P23" s="217"/>
      <c r="Q23" s="454"/>
      <c r="R23" s="217"/>
      <c r="S23" s="454"/>
      <c r="T23" s="217"/>
      <c r="U23" s="454"/>
      <c r="V23" s="217"/>
    </row>
    <row r="24" spans="1:25" s="27" customFormat="1" ht="12.75" customHeight="1">
      <c r="A24" s="69"/>
      <c r="B24" s="83" t="s">
        <v>23</v>
      </c>
      <c r="C24" s="474" t="s">
        <v>178</v>
      </c>
      <c r="D24" s="156" t="s">
        <v>25</v>
      </c>
      <c r="E24" s="474" t="s">
        <v>180</v>
      </c>
      <c r="F24" s="156" t="s">
        <v>25</v>
      </c>
      <c r="G24" s="474" t="s">
        <v>181</v>
      </c>
      <c r="H24" s="156" t="s">
        <v>25</v>
      </c>
      <c r="I24" s="474" t="s">
        <v>178</v>
      </c>
      <c r="J24" s="156" t="s">
        <v>25</v>
      </c>
      <c r="K24" s="474" t="s">
        <v>182</v>
      </c>
      <c r="L24" s="156" t="s">
        <v>25</v>
      </c>
      <c r="M24" s="475" t="s">
        <v>189</v>
      </c>
      <c r="N24" s="217" t="s">
        <v>25</v>
      </c>
      <c r="O24" s="475" t="s">
        <v>189</v>
      </c>
      <c r="P24" s="217" t="s">
        <v>25</v>
      </c>
      <c r="Q24" s="475" t="s">
        <v>183</v>
      </c>
      <c r="R24" s="217" t="s">
        <v>25</v>
      </c>
      <c r="S24" s="475" t="s">
        <v>184</v>
      </c>
      <c r="T24" s="217" t="s">
        <v>25</v>
      </c>
      <c r="U24" s="475" t="s">
        <v>240</v>
      </c>
      <c r="V24" s="217" t="s">
        <v>25</v>
      </c>
    </row>
    <row r="25" spans="1:25" s="27" customFormat="1" ht="12.75" customHeight="1" thickBot="1">
      <c r="A25" s="249"/>
      <c r="B25" s="250" t="s">
        <v>24</v>
      </c>
      <c r="C25" s="476" t="s">
        <v>179</v>
      </c>
      <c r="D25" s="472" t="s">
        <v>25</v>
      </c>
      <c r="E25" s="476" t="s">
        <v>179</v>
      </c>
      <c r="F25" s="472" t="s">
        <v>25</v>
      </c>
      <c r="G25" s="476" t="s">
        <v>185</v>
      </c>
      <c r="H25" s="472" t="s">
        <v>25</v>
      </c>
      <c r="I25" s="476" t="s">
        <v>298</v>
      </c>
      <c r="J25" s="472" t="s">
        <v>25</v>
      </c>
      <c r="K25" s="476" t="s">
        <v>188</v>
      </c>
      <c r="L25" s="472" t="s">
        <v>25</v>
      </c>
      <c r="M25" s="477" t="s">
        <v>190</v>
      </c>
      <c r="N25" s="218" t="s">
        <v>25</v>
      </c>
      <c r="O25" s="477" t="s">
        <v>186</v>
      </c>
      <c r="P25" s="218" t="s">
        <v>25</v>
      </c>
      <c r="Q25" s="477" t="s">
        <v>190</v>
      </c>
      <c r="R25" s="218" t="s">
        <v>25</v>
      </c>
      <c r="S25" s="477" t="s">
        <v>187</v>
      </c>
      <c r="T25" s="218" t="s">
        <v>25</v>
      </c>
      <c r="U25" s="477" t="s">
        <v>241</v>
      </c>
      <c r="V25" s="218" t="s">
        <v>25</v>
      </c>
    </row>
    <row r="26" spans="1:25" s="29" customFormat="1" ht="25.5" customHeight="1">
      <c r="A26" s="452">
        <v>-1</v>
      </c>
      <c r="B26" s="619" t="s">
        <v>126</v>
      </c>
      <c r="C26" s="619"/>
      <c r="D26" s="619"/>
      <c r="E26" s="619"/>
      <c r="F26" s="619"/>
      <c r="G26" s="619"/>
      <c r="H26" s="619"/>
      <c r="I26" s="619"/>
      <c r="J26" s="619"/>
      <c r="K26" s="619"/>
      <c r="L26" s="619"/>
      <c r="M26" s="619"/>
      <c r="N26" s="619"/>
      <c r="O26" s="619"/>
      <c r="P26" s="619"/>
      <c r="Q26" s="619"/>
      <c r="R26" s="619"/>
      <c r="S26" s="619"/>
      <c r="T26" s="619"/>
      <c r="U26" s="619"/>
      <c r="V26" s="27"/>
    </row>
    <row r="27" spans="1:25" s="29" customFormat="1" ht="25.5" customHeight="1">
      <c r="A27" s="452">
        <v>-2</v>
      </c>
      <c r="B27" s="620" t="s">
        <v>158</v>
      </c>
      <c r="C27" s="620"/>
      <c r="D27" s="620"/>
      <c r="E27" s="620"/>
      <c r="F27" s="620"/>
      <c r="G27" s="620"/>
      <c r="H27" s="620"/>
      <c r="I27" s="620"/>
      <c r="J27" s="620"/>
      <c r="K27" s="620"/>
      <c r="L27" s="620"/>
      <c r="M27" s="620"/>
      <c r="N27" s="620"/>
      <c r="O27" s="620"/>
      <c r="P27" s="620"/>
      <c r="Q27" s="620"/>
      <c r="R27" s="620"/>
      <c r="S27" s="620"/>
      <c r="T27" s="620"/>
      <c r="U27" s="620"/>
      <c r="V27" s="27"/>
    </row>
    <row r="28" spans="1:25">
      <c r="A28" s="188"/>
      <c r="B28" s="188"/>
      <c r="C28" s="188"/>
      <c r="D28" s="188"/>
      <c r="E28" s="188"/>
      <c r="F28" s="188"/>
      <c r="G28" s="188"/>
      <c r="H28" s="188"/>
      <c r="I28" s="188"/>
      <c r="J28" s="188"/>
      <c r="K28" s="188"/>
      <c r="L28" s="188"/>
      <c r="M28" s="188"/>
      <c r="N28" s="209"/>
      <c r="O28" s="188"/>
      <c r="P28" s="188"/>
      <c r="Q28" s="188"/>
      <c r="R28" s="209"/>
      <c r="S28" s="188"/>
      <c r="T28" s="188"/>
      <c r="U28" s="188"/>
      <c r="V28" s="209"/>
    </row>
    <row r="31" spans="1:25" ht="12" customHeight="1">
      <c r="Q31" s="365"/>
    </row>
    <row r="32" spans="1:25" ht="12" customHeight="1">
      <c r="Q32" s="277"/>
    </row>
  </sheetData>
  <mergeCells count="3">
    <mergeCell ref="B26:U26"/>
    <mergeCell ref="B27:U27"/>
    <mergeCell ref="A14:B14"/>
  </mergeCells>
  <pageMargins left="0.70866141732283505" right="0.70866141732283505" top="0.74803149606299202" bottom="0.74803149606299202" header="0.31496062992126" footer="0.31496062992126"/>
  <pageSetup scale="65" orientation="landscape" r:id="rId1"/>
  <headerFooter alignWithMargins="0">
    <oddFooter>&amp;C</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4C848A-40FC-488B-8B4C-F2F43749EDEC}">
  <sheetPr>
    <pageSetUpPr fitToPage="1"/>
  </sheetPr>
  <dimension ref="A1:CA56"/>
  <sheetViews>
    <sheetView showGridLines="0" view="pageBreakPreview" topLeftCell="A29" zoomScale="120" zoomScaleNormal="100" zoomScaleSheetLayoutView="120" workbookViewId="0">
      <selection activeCell="P25" sqref="P25"/>
    </sheetView>
  </sheetViews>
  <sheetFormatPr defaultColWidth="10.6640625" defaultRowHeight="12" customHeight="1"/>
  <cols>
    <col min="1" max="1" width="2.5" style="17" customWidth="1"/>
    <col min="2" max="2" width="83.5" style="17" customWidth="1"/>
    <col min="3" max="3" width="11.83203125" style="30" customWidth="1"/>
    <col min="4" max="4" width="2.83203125" style="30" customWidth="1"/>
    <col min="5" max="5" width="11.83203125" style="30" customWidth="1"/>
    <col min="6" max="6" width="2.83203125" style="30" customWidth="1"/>
    <col min="7" max="7" width="11.83203125" style="30" customWidth="1"/>
    <col min="8" max="8" width="2.83203125" style="30" customWidth="1"/>
    <col min="9" max="9" width="2.5" style="30" bestFit="1" customWidth="1"/>
    <col min="10" max="10" width="11.83203125" style="30" customWidth="1"/>
    <col min="11" max="11" width="2.83203125" style="32" customWidth="1"/>
    <col min="12" max="12" width="2.5" style="30" bestFit="1" customWidth="1"/>
    <col min="13" max="13" width="11.83203125" style="30" customWidth="1"/>
    <col min="14" max="14" width="2.83203125" style="30" customWidth="1"/>
    <col min="15" max="15" width="2.5" style="30" bestFit="1" customWidth="1"/>
    <col min="16" max="16384" width="10.6640625" style="17"/>
  </cols>
  <sheetData>
    <row r="1" spans="1:39" ht="12.75" customHeight="1">
      <c r="A1" s="611" t="s">
        <v>0</v>
      </c>
      <c r="B1" s="15"/>
      <c r="C1" s="15"/>
      <c r="D1" s="15"/>
      <c r="E1" s="16"/>
      <c r="F1" s="15"/>
      <c r="G1" s="15"/>
      <c r="H1" s="15"/>
      <c r="I1" s="15"/>
      <c r="J1" s="15"/>
      <c r="L1" s="15"/>
      <c r="M1" s="15"/>
      <c r="N1" s="15"/>
      <c r="O1" s="15"/>
    </row>
    <row r="2" spans="1:39" ht="12.75" customHeight="1">
      <c r="A2" s="612" t="s">
        <v>35</v>
      </c>
      <c r="B2" s="15"/>
      <c r="C2" s="15"/>
      <c r="D2" s="15"/>
      <c r="E2" s="16"/>
      <c r="F2" s="15"/>
      <c r="G2" s="15"/>
      <c r="H2" s="15"/>
      <c r="I2" s="15"/>
      <c r="J2" s="15"/>
      <c r="L2" s="15"/>
      <c r="M2" s="15"/>
      <c r="N2" s="15"/>
      <c r="O2" s="15"/>
    </row>
    <row r="3" spans="1:39" ht="12.75" customHeight="1">
      <c r="A3" s="216" t="s">
        <v>36</v>
      </c>
      <c r="B3" s="16"/>
      <c r="C3" s="16"/>
      <c r="D3" s="16"/>
      <c r="E3" s="16"/>
      <c r="F3" s="16"/>
      <c r="G3" s="16"/>
      <c r="H3" s="16"/>
      <c r="I3" s="16"/>
      <c r="J3" s="16"/>
      <c r="L3" s="16"/>
      <c r="M3" s="16"/>
      <c r="N3" s="16"/>
      <c r="O3" s="16"/>
    </row>
    <row r="4" spans="1:39" s="37" customFormat="1" ht="12.75" customHeight="1" thickBot="1">
      <c r="A4" s="33"/>
      <c r="B4" s="19"/>
      <c r="C4" s="34"/>
      <c r="D4" s="34"/>
      <c r="E4" s="35"/>
      <c r="F4" s="34"/>
      <c r="G4" s="34"/>
      <c r="H4" s="34"/>
      <c r="I4" s="34"/>
      <c r="J4" s="34"/>
      <c r="K4" s="36"/>
      <c r="L4" s="34"/>
      <c r="M4" s="34"/>
      <c r="N4" s="34"/>
      <c r="O4" s="34"/>
      <c r="P4" s="17"/>
      <c r="Q4" s="17"/>
      <c r="R4" s="17"/>
      <c r="S4" s="17"/>
      <c r="T4" s="17"/>
      <c r="U4" s="17"/>
      <c r="V4" s="17"/>
      <c r="W4" s="17"/>
      <c r="X4" s="17"/>
      <c r="Y4" s="17"/>
      <c r="Z4" s="17"/>
      <c r="AA4" s="17"/>
      <c r="AB4" s="17"/>
      <c r="AC4" s="17"/>
      <c r="AD4" s="17"/>
      <c r="AE4" s="17"/>
      <c r="AF4" s="17"/>
      <c r="AG4" s="17"/>
      <c r="AH4" s="17"/>
      <c r="AI4" s="17"/>
      <c r="AJ4" s="17"/>
      <c r="AK4" s="17"/>
      <c r="AL4" s="17"/>
      <c r="AM4" s="17"/>
    </row>
    <row r="5" spans="1:39" ht="12.75" customHeight="1">
      <c r="A5" s="437" t="s">
        <v>26</v>
      </c>
      <c r="B5" s="438"/>
      <c r="C5" s="439" t="s">
        <v>162</v>
      </c>
      <c r="D5" s="246"/>
      <c r="E5" s="440">
        <v>2022</v>
      </c>
      <c r="F5" s="441"/>
      <c r="G5" s="440">
        <v>2021</v>
      </c>
      <c r="H5" s="443"/>
      <c r="I5" s="443"/>
      <c r="J5" s="440">
        <v>2020</v>
      </c>
      <c r="K5" s="443"/>
      <c r="L5" s="443" t="s">
        <v>4</v>
      </c>
      <c r="M5" s="440">
        <v>2019</v>
      </c>
      <c r="N5" s="444"/>
      <c r="O5" s="443" t="s">
        <v>4</v>
      </c>
    </row>
    <row r="6" spans="1:39" ht="12.75" customHeight="1" thickBot="1">
      <c r="A6" s="40" t="s">
        <v>13</v>
      </c>
      <c r="B6" s="40"/>
      <c r="C6" s="349">
        <v>8046</v>
      </c>
      <c r="D6" s="435" t="s">
        <v>25</v>
      </c>
      <c r="E6" s="350">
        <v>6913</v>
      </c>
      <c r="F6" s="436" t="s">
        <v>25</v>
      </c>
      <c r="G6" s="350">
        <v>6085</v>
      </c>
      <c r="H6" s="436" t="s">
        <v>25</v>
      </c>
      <c r="I6" s="436"/>
      <c r="J6" s="350">
        <v>6487</v>
      </c>
      <c r="K6" s="436" t="s">
        <v>25</v>
      </c>
      <c r="L6" s="436"/>
      <c r="M6" s="350">
        <v>7488</v>
      </c>
      <c r="N6" s="436" t="s">
        <v>25</v>
      </c>
      <c r="O6" s="436"/>
    </row>
    <row r="7" spans="1:39" s="202" customFormat="1" ht="12.75" customHeight="1">
      <c r="A7" s="215" t="s">
        <v>14</v>
      </c>
      <c r="B7" s="216"/>
      <c r="C7" s="351">
        <v>793</v>
      </c>
      <c r="D7" s="355"/>
      <c r="E7" s="356">
        <v>538</v>
      </c>
      <c r="F7" s="355"/>
      <c r="G7" s="356">
        <v>241</v>
      </c>
      <c r="H7" s="355"/>
      <c r="I7" s="355"/>
      <c r="J7" s="356">
        <v>912</v>
      </c>
      <c r="K7" s="355"/>
      <c r="L7" s="355"/>
      <c r="M7" s="356">
        <v>-520</v>
      </c>
      <c r="N7" s="355"/>
      <c r="O7" s="355"/>
    </row>
    <row r="8" spans="1:39" ht="12.75" customHeight="1">
      <c r="A8" s="16" t="s">
        <v>27</v>
      </c>
      <c r="B8" s="75"/>
      <c r="C8" s="347">
        <v>594</v>
      </c>
      <c r="D8" s="357"/>
      <c r="E8" s="348">
        <v>817</v>
      </c>
      <c r="F8" s="357"/>
      <c r="G8" s="348">
        <v>936</v>
      </c>
      <c r="H8" s="357"/>
      <c r="I8" s="357"/>
      <c r="J8" s="348">
        <v>1060</v>
      </c>
      <c r="K8" s="357"/>
      <c r="L8" s="357"/>
      <c r="M8" s="348">
        <v>996</v>
      </c>
      <c r="N8" s="357"/>
      <c r="O8" s="357"/>
    </row>
    <row r="9" spans="1:39" ht="12.75" customHeight="1">
      <c r="A9" s="38" t="s">
        <v>28</v>
      </c>
      <c r="B9" s="39"/>
      <c r="C9" s="352">
        <v>-202</v>
      </c>
      <c r="D9" s="353"/>
      <c r="E9" s="354">
        <v>-33</v>
      </c>
      <c r="F9" s="353"/>
      <c r="G9" s="354">
        <v>-324</v>
      </c>
      <c r="H9" s="353"/>
      <c r="I9" s="353"/>
      <c r="J9" s="354">
        <v>-27</v>
      </c>
      <c r="K9" s="353"/>
      <c r="L9" s="353"/>
      <c r="M9" s="354">
        <v>-226</v>
      </c>
      <c r="N9" s="353"/>
      <c r="O9" s="353"/>
    </row>
    <row r="10" spans="1:39" ht="12.75" customHeight="1">
      <c r="A10" s="76" t="s">
        <v>17</v>
      </c>
      <c r="B10" s="75"/>
      <c r="C10" s="347">
        <f t="shared" ref="C10:F10" si="0">C7-C8-C9</f>
        <v>401</v>
      </c>
      <c r="D10" s="357"/>
      <c r="E10" s="348">
        <f>E7-E8-E9</f>
        <v>-246</v>
      </c>
      <c r="F10" s="348"/>
      <c r="G10" s="348">
        <f>G7-G8-G9</f>
        <v>-371</v>
      </c>
      <c r="H10" s="357"/>
      <c r="I10" s="357"/>
      <c r="J10" s="348">
        <f>J7-J8-J9</f>
        <v>-121</v>
      </c>
      <c r="K10" s="357"/>
      <c r="L10" s="357"/>
      <c r="M10" s="348">
        <f>M7-M8-M9</f>
        <v>-1290</v>
      </c>
      <c r="N10" s="357"/>
      <c r="O10" s="357"/>
    </row>
    <row r="11" spans="1:39" ht="12.75" customHeight="1">
      <c r="A11" s="39" t="s">
        <v>148</v>
      </c>
      <c r="B11" s="39"/>
      <c r="C11" s="352">
        <v>-89</v>
      </c>
      <c r="D11" s="353"/>
      <c r="E11" s="354">
        <v>-118</v>
      </c>
      <c r="F11" s="353"/>
      <c r="G11" s="354">
        <v>-122</v>
      </c>
      <c r="H11" s="353"/>
      <c r="I11" s="353"/>
      <c r="J11" s="354">
        <v>49</v>
      </c>
      <c r="K11" s="353"/>
      <c r="L11" s="353"/>
      <c r="M11" s="354">
        <v>251</v>
      </c>
      <c r="N11" s="353"/>
      <c r="O11" s="353"/>
    </row>
    <row r="12" spans="1:39" ht="12.75" customHeight="1">
      <c r="A12" s="624" t="s">
        <v>19</v>
      </c>
      <c r="B12" s="624"/>
      <c r="C12" s="347">
        <f t="shared" ref="C12:E12" si="1">C10-C11</f>
        <v>490</v>
      </c>
      <c r="D12" s="357">
        <f t="shared" si="1"/>
        <v>0</v>
      </c>
      <c r="E12" s="348">
        <f t="shared" si="1"/>
        <v>-128</v>
      </c>
      <c r="F12" s="357"/>
      <c r="G12" s="348">
        <f>G10-G11</f>
        <v>-249</v>
      </c>
      <c r="H12" s="357"/>
      <c r="I12" s="357"/>
      <c r="J12" s="348">
        <f>J10-J11</f>
        <v>-170</v>
      </c>
      <c r="K12" s="357"/>
      <c r="L12" s="357"/>
      <c r="M12" s="348">
        <f>M10-M11</f>
        <v>-1541</v>
      </c>
      <c r="N12" s="357"/>
      <c r="O12" s="357"/>
    </row>
    <row r="13" spans="1:39" ht="12.75" customHeight="1">
      <c r="A13" s="625" t="s">
        <v>152</v>
      </c>
      <c r="B13" s="625"/>
      <c r="C13" s="352">
        <v>-45</v>
      </c>
      <c r="D13" s="353"/>
      <c r="E13" s="354">
        <v>-20</v>
      </c>
      <c r="F13" s="353"/>
      <c r="G13" s="354">
        <v>5319</v>
      </c>
      <c r="H13" s="353"/>
      <c r="I13" s="353"/>
      <c r="J13" s="354">
        <v>-398</v>
      </c>
      <c r="K13" s="353"/>
      <c r="L13" s="353"/>
      <c r="M13" s="354">
        <v>-66</v>
      </c>
      <c r="N13" s="353"/>
      <c r="O13" s="353"/>
    </row>
    <row r="14" spans="1:39" ht="12.75" customHeight="1" thickBot="1">
      <c r="A14" s="41" t="s">
        <v>20</v>
      </c>
      <c r="B14" s="41"/>
      <c r="C14" s="349">
        <f>SUM(C12:C13)</f>
        <v>445</v>
      </c>
      <c r="D14" s="358" t="s">
        <v>25</v>
      </c>
      <c r="E14" s="350">
        <f>SUM(E12:E13)</f>
        <v>-148</v>
      </c>
      <c r="F14" s="359" t="s">
        <v>25</v>
      </c>
      <c r="G14" s="350">
        <f>SUM(G12:G13)</f>
        <v>5070</v>
      </c>
      <c r="H14" s="359" t="s">
        <v>25</v>
      </c>
      <c r="I14" s="359"/>
      <c r="J14" s="350">
        <f>SUM(J12:J13)</f>
        <v>-568</v>
      </c>
      <c r="K14" s="359" t="s">
        <v>25</v>
      </c>
      <c r="L14" s="359"/>
      <c r="M14" s="350">
        <f>SUM(M12:M13)</f>
        <v>-1607</v>
      </c>
      <c r="N14" s="359" t="s">
        <v>25</v>
      </c>
      <c r="O14" s="359"/>
    </row>
    <row r="15" spans="1:39" ht="12.75" customHeight="1">
      <c r="A15" s="626" t="s">
        <v>21</v>
      </c>
      <c r="B15" s="626"/>
      <c r="C15" s="347"/>
      <c r="D15" s="357"/>
      <c r="E15" s="348"/>
      <c r="F15" s="357"/>
      <c r="G15" s="348"/>
      <c r="H15" s="357"/>
      <c r="I15" s="357"/>
      <c r="J15" s="348"/>
      <c r="K15" s="357"/>
      <c r="L15" s="357"/>
      <c r="M15" s="348"/>
      <c r="N15" s="357"/>
      <c r="O15" s="357"/>
    </row>
    <row r="16" spans="1:39" ht="12.75" customHeight="1">
      <c r="A16" s="75"/>
      <c r="B16" s="75" t="s">
        <v>125</v>
      </c>
      <c r="C16" s="445">
        <v>445</v>
      </c>
      <c r="D16" s="446" t="s">
        <v>25</v>
      </c>
      <c r="E16" s="447">
        <v>-148</v>
      </c>
      <c r="F16" s="357" t="s">
        <v>25</v>
      </c>
      <c r="G16" s="447">
        <v>5041</v>
      </c>
      <c r="H16" s="357" t="s">
        <v>25</v>
      </c>
      <c r="I16" s="357"/>
      <c r="J16" s="447">
        <v>-868</v>
      </c>
      <c r="K16" s="357" t="s">
        <v>25</v>
      </c>
      <c r="L16" s="357"/>
      <c r="M16" s="447">
        <v>-1797</v>
      </c>
      <c r="N16" s="357" t="s">
        <v>25</v>
      </c>
      <c r="O16" s="357"/>
    </row>
    <row r="17" spans="1:15" ht="12.75" customHeight="1" thickBot="1">
      <c r="A17" s="40"/>
      <c r="B17" s="40" t="s">
        <v>22</v>
      </c>
      <c r="C17" s="455">
        <v>0</v>
      </c>
      <c r="D17" s="358" t="s">
        <v>25</v>
      </c>
      <c r="E17" s="304">
        <v>0</v>
      </c>
      <c r="F17" s="359" t="s">
        <v>25</v>
      </c>
      <c r="G17" s="360">
        <v>29</v>
      </c>
      <c r="H17" s="359" t="s">
        <v>25</v>
      </c>
      <c r="I17" s="359"/>
      <c r="J17" s="360">
        <v>300</v>
      </c>
      <c r="K17" s="359" t="s">
        <v>25</v>
      </c>
      <c r="L17" s="359"/>
      <c r="M17" s="360">
        <v>190</v>
      </c>
      <c r="N17" s="359" t="s">
        <v>25</v>
      </c>
      <c r="O17" s="359"/>
    </row>
    <row r="18" spans="1:15" ht="14.25" thickBot="1">
      <c r="A18" s="41" t="s">
        <v>191</v>
      </c>
      <c r="B18" s="41"/>
      <c r="C18" s="361">
        <v>799</v>
      </c>
      <c r="D18" s="362" t="s">
        <v>25</v>
      </c>
      <c r="E18" s="363">
        <v>515</v>
      </c>
      <c r="F18" s="364" t="s">
        <v>25</v>
      </c>
      <c r="G18" s="363">
        <v>222</v>
      </c>
      <c r="H18" s="364" t="s">
        <v>25</v>
      </c>
      <c r="I18" s="364"/>
      <c r="J18" s="363">
        <v>-214</v>
      </c>
      <c r="K18" s="364" t="s">
        <v>25</v>
      </c>
      <c r="L18" s="364"/>
      <c r="M18" s="363">
        <v>401</v>
      </c>
      <c r="N18" s="364" t="s">
        <v>25</v>
      </c>
      <c r="O18" s="364"/>
    </row>
    <row r="19" spans="1:15" ht="12.75" customHeight="1" thickBot="1">
      <c r="A19" s="41" t="s">
        <v>327</v>
      </c>
      <c r="B19" s="41"/>
      <c r="C19" s="361">
        <v>416</v>
      </c>
      <c r="D19" s="362" t="s">
        <v>25</v>
      </c>
      <c r="E19" s="363">
        <v>104</v>
      </c>
      <c r="F19" s="364" t="s">
        <v>25</v>
      </c>
      <c r="G19" s="363">
        <v>-327</v>
      </c>
      <c r="H19" s="364" t="s">
        <v>25</v>
      </c>
      <c r="I19" s="364"/>
      <c r="J19" s="363">
        <v>-1118</v>
      </c>
      <c r="K19" s="364" t="s">
        <v>25</v>
      </c>
      <c r="L19" s="364"/>
      <c r="M19" s="363">
        <v>-405</v>
      </c>
      <c r="N19" s="364" t="s">
        <v>25</v>
      </c>
      <c r="O19" s="364"/>
    </row>
    <row r="20" spans="1:15" ht="12.75" customHeight="1">
      <c r="A20" s="627" t="s">
        <v>200</v>
      </c>
      <c r="B20" s="627"/>
      <c r="C20" s="213"/>
      <c r="D20" s="159"/>
      <c r="E20" s="214"/>
      <c r="F20" s="159"/>
      <c r="G20" s="214"/>
      <c r="H20" s="159"/>
      <c r="I20" s="159"/>
      <c r="J20" s="214"/>
      <c r="K20" s="159"/>
      <c r="L20" s="159"/>
      <c r="M20" s="214"/>
      <c r="N20" s="159"/>
      <c r="O20" s="159"/>
    </row>
    <row r="21" spans="1:15" ht="12.75" customHeight="1">
      <c r="A21" s="76"/>
      <c r="B21" s="75" t="s">
        <v>194</v>
      </c>
      <c r="C21" s="347" t="s">
        <v>167</v>
      </c>
      <c r="D21" s="446" t="s">
        <v>25</v>
      </c>
      <c r="E21" s="599" t="s">
        <v>236</v>
      </c>
      <c r="F21" s="357" t="s">
        <v>25</v>
      </c>
      <c r="G21" s="599" t="s">
        <v>242</v>
      </c>
      <c r="H21" s="357" t="s">
        <v>25</v>
      </c>
      <c r="I21" s="357"/>
      <c r="J21" s="599" t="s">
        <v>244</v>
      </c>
      <c r="K21" s="357" t="s">
        <v>25</v>
      </c>
      <c r="L21" s="357"/>
      <c r="M21" s="599" t="s">
        <v>245</v>
      </c>
      <c r="N21" s="348" t="s">
        <v>25</v>
      </c>
      <c r="O21" s="159"/>
    </row>
    <row r="22" spans="1:15" ht="12.75" customHeight="1">
      <c r="A22" s="76"/>
      <c r="B22" s="75" t="s">
        <v>195</v>
      </c>
      <c r="C22" s="347" t="s">
        <v>173</v>
      </c>
      <c r="D22" s="446" t="s">
        <v>25</v>
      </c>
      <c r="E22" s="599" t="s">
        <v>236</v>
      </c>
      <c r="F22" s="357" t="s">
        <v>25</v>
      </c>
      <c r="G22" s="599" t="s">
        <v>242</v>
      </c>
      <c r="H22" s="357" t="s">
        <v>25</v>
      </c>
      <c r="I22" s="357"/>
      <c r="J22" s="599" t="s">
        <v>244</v>
      </c>
      <c r="K22" s="357" t="s">
        <v>25</v>
      </c>
      <c r="L22" s="357"/>
      <c r="M22" s="599" t="s">
        <v>245</v>
      </c>
      <c r="N22" s="348" t="s">
        <v>25</v>
      </c>
      <c r="O22" s="159"/>
    </row>
    <row r="23" spans="1:15" ht="12.75" customHeight="1">
      <c r="A23" s="76"/>
      <c r="B23" s="16" t="s">
        <v>192</v>
      </c>
      <c r="C23" s="594" t="s">
        <v>234</v>
      </c>
      <c r="D23" s="446" t="s">
        <v>25</v>
      </c>
      <c r="E23" s="599" t="s">
        <v>237</v>
      </c>
      <c r="F23" s="357" t="s">
        <v>25</v>
      </c>
      <c r="G23" s="348" t="s">
        <v>207</v>
      </c>
      <c r="H23" s="357" t="s">
        <v>25</v>
      </c>
      <c r="I23" s="357"/>
      <c r="J23" s="599" t="s">
        <v>246</v>
      </c>
      <c r="K23" s="357" t="s">
        <v>25</v>
      </c>
      <c r="L23" s="357"/>
      <c r="M23" s="599" t="s">
        <v>248</v>
      </c>
      <c r="N23" s="348" t="s">
        <v>25</v>
      </c>
      <c r="O23" s="159"/>
    </row>
    <row r="24" spans="1:15" ht="12.75" customHeight="1">
      <c r="A24" s="76"/>
      <c r="B24" s="16" t="s">
        <v>193</v>
      </c>
      <c r="C24" s="595" t="s">
        <v>235</v>
      </c>
      <c r="D24" s="446" t="s">
        <v>25</v>
      </c>
      <c r="E24" s="599" t="s">
        <v>237</v>
      </c>
      <c r="F24" s="357" t="s">
        <v>25</v>
      </c>
      <c r="G24" s="348" t="s">
        <v>208</v>
      </c>
      <c r="H24" s="357" t="s">
        <v>25</v>
      </c>
      <c r="I24" s="357"/>
      <c r="J24" s="599" t="s">
        <v>246</v>
      </c>
      <c r="K24" s="357" t="s">
        <v>25</v>
      </c>
      <c r="L24" s="357"/>
      <c r="M24" s="599" t="s">
        <v>248</v>
      </c>
      <c r="N24" s="348" t="s">
        <v>25</v>
      </c>
      <c r="O24" s="159"/>
    </row>
    <row r="25" spans="1:15" ht="12.75" customHeight="1" thickBot="1">
      <c r="A25" s="40"/>
      <c r="B25" s="40" t="s">
        <v>326</v>
      </c>
      <c r="C25" s="517" t="s">
        <v>209</v>
      </c>
      <c r="D25" s="358" t="s">
        <v>25</v>
      </c>
      <c r="E25" s="360" t="s">
        <v>210</v>
      </c>
      <c r="F25" s="359" t="s">
        <v>25</v>
      </c>
      <c r="G25" s="600" t="s">
        <v>243</v>
      </c>
      <c r="H25" s="359" t="s">
        <v>25</v>
      </c>
      <c r="I25" s="359"/>
      <c r="J25" s="600" t="s">
        <v>247</v>
      </c>
      <c r="K25" s="359" t="s">
        <v>25</v>
      </c>
      <c r="L25" s="359"/>
      <c r="M25" s="600" t="s">
        <v>249</v>
      </c>
      <c r="N25" s="360" t="s">
        <v>25</v>
      </c>
      <c r="O25" s="160"/>
    </row>
    <row r="26" spans="1:15" ht="12.75" customHeight="1">
      <c r="A26" s="42" t="s">
        <v>29</v>
      </c>
      <c r="C26" s="58"/>
      <c r="D26" s="161"/>
      <c r="E26" s="414"/>
      <c r="F26" s="161"/>
      <c r="G26" s="414"/>
      <c r="H26" s="161"/>
      <c r="I26" s="161"/>
      <c r="J26" s="414"/>
      <c r="K26" s="161"/>
      <c r="L26" s="161"/>
      <c r="M26" s="414"/>
      <c r="N26" s="161"/>
      <c r="O26" s="161"/>
    </row>
    <row r="27" spans="1:15" ht="12.75" customHeight="1">
      <c r="A27" s="75"/>
      <c r="B27" s="75" t="s">
        <v>30</v>
      </c>
      <c r="C27" s="347">
        <v>6160</v>
      </c>
      <c r="D27" s="446" t="s">
        <v>25</v>
      </c>
      <c r="E27" s="308">
        <v>5256</v>
      </c>
      <c r="F27" s="357" t="s">
        <v>25</v>
      </c>
      <c r="G27" s="308">
        <v>4575</v>
      </c>
      <c r="H27" s="357" t="s">
        <v>25</v>
      </c>
      <c r="I27" s="448"/>
      <c r="J27" s="308">
        <v>5182</v>
      </c>
      <c r="K27" s="357" t="s">
        <v>25</v>
      </c>
      <c r="L27" s="448" t="s">
        <v>147</v>
      </c>
      <c r="M27" s="308">
        <v>5187</v>
      </c>
      <c r="N27" s="357" t="s">
        <v>25</v>
      </c>
      <c r="O27" s="448" t="s">
        <v>147</v>
      </c>
    </row>
    <row r="28" spans="1:15" ht="12.75" customHeight="1">
      <c r="B28" s="17" t="s">
        <v>155</v>
      </c>
      <c r="C28" s="314">
        <v>366</v>
      </c>
      <c r="D28" s="446" t="s">
        <v>25</v>
      </c>
      <c r="E28" s="308">
        <v>337</v>
      </c>
      <c r="F28" s="357" t="s">
        <v>25</v>
      </c>
      <c r="G28" s="308">
        <v>232</v>
      </c>
      <c r="H28" s="357" t="s">
        <v>25</v>
      </c>
      <c r="I28" s="357"/>
      <c r="J28" s="308">
        <v>354</v>
      </c>
      <c r="K28" s="357" t="s">
        <v>25</v>
      </c>
      <c r="L28" s="357"/>
      <c r="M28" s="308">
        <v>523</v>
      </c>
      <c r="N28" s="357" t="s">
        <v>25</v>
      </c>
      <c r="O28" s="357"/>
    </row>
    <row r="29" spans="1:15" ht="12.75" customHeight="1">
      <c r="B29" s="17" t="s">
        <v>201</v>
      </c>
      <c r="C29" s="314">
        <v>431</v>
      </c>
      <c r="D29" s="446" t="s">
        <v>25</v>
      </c>
      <c r="E29" s="308">
        <v>415</v>
      </c>
      <c r="F29" s="357" t="s">
        <v>25</v>
      </c>
      <c r="G29" s="308">
        <v>417</v>
      </c>
      <c r="H29" s="357" t="s">
        <v>25</v>
      </c>
      <c r="I29" s="357"/>
      <c r="J29" s="308">
        <v>510</v>
      </c>
      <c r="K29" s="357" t="s">
        <v>25</v>
      </c>
      <c r="L29" s="357"/>
      <c r="M29" s="308">
        <v>422</v>
      </c>
      <c r="N29" s="357" t="s">
        <v>25</v>
      </c>
      <c r="O29" s="357"/>
    </row>
    <row r="30" spans="1:15" ht="12.75" customHeight="1">
      <c r="A30" s="75"/>
      <c r="B30" s="75" t="s">
        <v>322</v>
      </c>
      <c r="C30" s="314">
        <v>73</v>
      </c>
      <c r="D30" s="446" t="s">
        <v>25</v>
      </c>
      <c r="E30" s="308">
        <v>3</v>
      </c>
      <c r="F30" s="357" t="s">
        <v>25</v>
      </c>
      <c r="G30" s="308">
        <v>3</v>
      </c>
      <c r="H30" s="357" t="s">
        <v>25</v>
      </c>
      <c r="I30" s="357"/>
      <c r="J30" s="308">
        <v>42</v>
      </c>
      <c r="K30" s="357" t="s">
        <v>25</v>
      </c>
      <c r="L30" s="357"/>
      <c r="M30" s="308">
        <v>-4</v>
      </c>
      <c r="N30" s="357" t="s">
        <v>25</v>
      </c>
      <c r="O30" s="357"/>
    </row>
    <row r="31" spans="1:15" ht="12.75" customHeight="1">
      <c r="B31" s="17" t="s">
        <v>156</v>
      </c>
      <c r="C31" s="453"/>
      <c r="D31" s="157"/>
      <c r="E31" s="454"/>
      <c r="F31" s="157"/>
      <c r="G31" s="454"/>
      <c r="H31" s="157"/>
      <c r="I31" s="157"/>
      <c r="J31" s="454"/>
      <c r="K31" s="157"/>
      <c r="L31" s="157"/>
      <c r="M31" s="454"/>
      <c r="N31" s="157"/>
      <c r="O31" s="157"/>
    </row>
    <row r="32" spans="1:15" ht="12.75" customHeight="1">
      <c r="B32" s="251" t="s">
        <v>31</v>
      </c>
      <c r="C32" s="482" t="s">
        <v>174</v>
      </c>
      <c r="D32" s="478" t="s">
        <v>25</v>
      </c>
      <c r="E32" s="483" t="s">
        <v>174</v>
      </c>
      <c r="F32" s="157" t="s">
        <v>25</v>
      </c>
      <c r="G32" s="483" t="s">
        <v>174</v>
      </c>
      <c r="H32" s="157" t="s">
        <v>25</v>
      </c>
      <c r="I32" s="157"/>
      <c r="J32" s="483" t="s">
        <v>174</v>
      </c>
      <c r="K32" s="157" t="s">
        <v>25</v>
      </c>
      <c r="L32" s="157"/>
      <c r="M32" s="483" t="s">
        <v>174</v>
      </c>
      <c r="N32" s="157" t="s">
        <v>25</v>
      </c>
      <c r="O32" s="157"/>
    </row>
    <row r="33" spans="1:17" ht="12.75" customHeight="1">
      <c r="B33" s="251" t="s">
        <v>301</v>
      </c>
      <c r="C33" s="482" t="s">
        <v>174</v>
      </c>
      <c r="D33" s="478" t="s">
        <v>25</v>
      </c>
      <c r="E33" s="483" t="s">
        <v>174</v>
      </c>
      <c r="F33" s="157" t="s">
        <v>25</v>
      </c>
      <c r="G33" s="483" t="s">
        <v>174</v>
      </c>
      <c r="H33" s="157" t="s">
        <v>25</v>
      </c>
      <c r="I33" s="157"/>
      <c r="J33" s="483" t="s">
        <v>174</v>
      </c>
      <c r="K33" s="157" t="s">
        <v>25</v>
      </c>
      <c r="L33" s="157"/>
      <c r="M33" s="483" t="s">
        <v>174</v>
      </c>
      <c r="N33" s="157" t="s">
        <v>25</v>
      </c>
      <c r="O33" s="157"/>
    </row>
    <row r="34" spans="1:17" ht="12.75" customHeight="1">
      <c r="B34" s="17" t="s">
        <v>32</v>
      </c>
      <c r="C34" s="453"/>
      <c r="D34" s="157"/>
      <c r="E34" s="454"/>
      <c r="F34" s="157"/>
      <c r="G34" s="454"/>
      <c r="H34" s="157"/>
      <c r="I34" s="157"/>
      <c r="J34" s="454"/>
      <c r="K34" s="157"/>
      <c r="L34" s="157"/>
      <c r="M34" s="454"/>
      <c r="N34" s="157"/>
      <c r="O34" s="157"/>
    </row>
    <row r="35" spans="1:17" ht="12.75" customHeight="1">
      <c r="B35" s="251" t="s">
        <v>133</v>
      </c>
      <c r="C35" s="453" t="s">
        <v>211</v>
      </c>
      <c r="D35" s="478" t="s">
        <v>25</v>
      </c>
      <c r="E35" s="454" t="s">
        <v>212</v>
      </c>
      <c r="F35" s="157" t="s">
        <v>25</v>
      </c>
      <c r="G35" s="454" t="s">
        <v>213</v>
      </c>
      <c r="H35" s="157" t="s">
        <v>25</v>
      </c>
      <c r="I35" s="157"/>
      <c r="J35" s="454" t="s">
        <v>214</v>
      </c>
      <c r="K35" s="157" t="s">
        <v>25</v>
      </c>
      <c r="L35" s="157"/>
      <c r="M35" s="454" t="s">
        <v>215</v>
      </c>
      <c r="N35" s="157" t="s">
        <v>25</v>
      </c>
      <c r="O35" s="157"/>
    </row>
    <row r="36" spans="1:17" ht="12.75" customHeight="1">
      <c r="B36" s="251" t="s">
        <v>134</v>
      </c>
      <c r="C36" s="453" t="s">
        <v>216</v>
      </c>
      <c r="D36" s="478" t="s">
        <v>25</v>
      </c>
      <c r="E36" s="454" t="s">
        <v>217</v>
      </c>
      <c r="F36" s="157" t="s">
        <v>25</v>
      </c>
      <c r="G36" s="454" t="s">
        <v>256</v>
      </c>
      <c r="H36" s="157" t="s">
        <v>25</v>
      </c>
      <c r="I36" s="157"/>
      <c r="J36" s="454" t="s">
        <v>256</v>
      </c>
      <c r="K36" s="157" t="s">
        <v>25</v>
      </c>
      <c r="L36" s="157"/>
      <c r="M36" s="454" t="s">
        <v>256</v>
      </c>
      <c r="N36" s="157" t="s">
        <v>25</v>
      </c>
      <c r="O36" s="157"/>
    </row>
    <row r="37" spans="1:17" ht="12.75" customHeight="1" thickBot="1">
      <c r="A37" s="37"/>
      <c r="B37" s="260" t="s">
        <v>135</v>
      </c>
      <c r="C37" s="479" t="s">
        <v>218</v>
      </c>
      <c r="D37" s="480" t="s">
        <v>25</v>
      </c>
      <c r="E37" s="481" t="s">
        <v>218</v>
      </c>
      <c r="F37" s="158" t="s">
        <v>25</v>
      </c>
      <c r="G37" s="481" t="s">
        <v>218</v>
      </c>
      <c r="H37" s="158" t="s">
        <v>25</v>
      </c>
      <c r="I37" s="158"/>
      <c r="J37" s="481" t="s">
        <v>218</v>
      </c>
      <c r="K37" s="158" t="s">
        <v>25</v>
      </c>
      <c r="L37" s="158"/>
      <c r="M37" s="481" t="s">
        <v>218</v>
      </c>
      <c r="N37" s="158" t="s">
        <v>25</v>
      </c>
      <c r="O37" s="158"/>
    </row>
    <row r="38" spans="1:17" ht="12.75" customHeight="1">
      <c r="A38" s="42" t="s">
        <v>33</v>
      </c>
      <c r="C38" s="453"/>
      <c r="D38" s="157"/>
      <c r="E38" s="454"/>
      <c r="F38" s="157"/>
      <c r="G38" s="454"/>
      <c r="H38" s="157"/>
      <c r="I38" s="157"/>
      <c r="J38" s="454"/>
      <c r="K38" s="157"/>
      <c r="L38" s="157"/>
      <c r="M38" s="454"/>
      <c r="N38" s="159"/>
      <c r="O38" s="159"/>
    </row>
    <row r="39" spans="1:17" ht="12.75" customHeight="1">
      <c r="A39" s="252" t="s">
        <v>202</v>
      </c>
      <c r="C39" s="484"/>
      <c r="D39" s="157"/>
      <c r="E39" s="485"/>
      <c r="F39" s="157"/>
      <c r="G39" s="485"/>
      <c r="H39" s="157"/>
      <c r="I39" s="157"/>
      <c r="J39" s="485"/>
      <c r="K39" s="157"/>
      <c r="L39" s="157"/>
      <c r="M39" s="485"/>
      <c r="N39" s="159"/>
      <c r="O39" s="159"/>
    </row>
    <row r="40" spans="1:17" ht="12.75" customHeight="1">
      <c r="B40" s="17" t="s">
        <v>323</v>
      </c>
      <c r="C40" s="484" t="s">
        <v>219</v>
      </c>
      <c r="D40" s="478" t="s">
        <v>25</v>
      </c>
      <c r="E40" s="485" t="s">
        <v>220</v>
      </c>
      <c r="F40" s="157" t="s">
        <v>25</v>
      </c>
      <c r="G40" s="485" t="s">
        <v>221</v>
      </c>
      <c r="H40" s="157" t="s">
        <v>25</v>
      </c>
      <c r="I40" s="157"/>
      <c r="J40" s="485" t="s">
        <v>260</v>
      </c>
      <c r="K40" s="157" t="s">
        <v>25</v>
      </c>
      <c r="L40" s="157"/>
      <c r="M40" s="485" t="s">
        <v>265</v>
      </c>
      <c r="N40" s="159" t="s">
        <v>25</v>
      </c>
      <c r="O40" s="159"/>
    </row>
    <row r="41" spans="1:17" ht="12.75" customHeight="1">
      <c r="B41" s="17" t="s">
        <v>324</v>
      </c>
      <c r="C41" s="484" t="s">
        <v>222</v>
      </c>
      <c r="D41" s="478" t="s">
        <v>25</v>
      </c>
      <c r="E41" s="485" t="s">
        <v>223</v>
      </c>
      <c r="F41" s="157" t="s">
        <v>25</v>
      </c>
      <c r="G41" s="485" t="s">
        <v>255</v>
      </c>
      <c r="H41" s="157" t="s">
        <v>25</v>
      </c>
      <c r="I41" s="157"/>
      <c r="J41" s="485" t="s">
        <v>261</v>
      </c>
      <c r="K41" s="157" t="s">
        <v>25</v>
      </c>
      <c r="L41" s="157"/>
      <c r="M41" s="485" t="s">
        <v>224</v>
      </c>
      <c r="N41" s="159" t="s">
        <v>25</v>
      </c>
      <c r="O41" s="159"/>
    </row>
    <row r="42" spans="1:17" ht="12.75" customHeight="1">
      <c r="B42" s="17" t="s">
        <v>325</v>
      </c>
      <c r="C42" s="484" t="s">
        <v>225</v>
      </c>
      <c r="D42" s="478" t="s">
        <v>25</v>
      </c>
      <c r="E42" s="485" t="s">
        <v>226</v>
      </c>
      <c r="F42" s="157" t="s">
        <v>25</v>
      </c>
      <c r="G42" s="485" t="s">
        <v>227</v>
      </c>
      <c r="H42" s="157" t="s">
        <v>25</v>
      </c>
      <c r="I42" s="157"/>
      <c r="J42" s="485" t="s">
        <v>262</v>
      </c>
      <c r="K42" s="157" t="s">
        <v>25</v>
      </c>
      <c r="L42" s="157"/>
      <c r="M42" s="485" t="s">
        <v>266</v>
      </c>
      <c r="N42" s="159" t="s">
        <v>25</v>
      </c>
      <c r="O42" s="159"/>
    </row>
    <row r="43" spans="1:17" ht="12.75" customHeight="1">
      <c r="A43" s="252" t="s">
        <v>302</v>
      </c>
      <c r="C43" s="484"/>
      <c r="D43" s="157"/>
      <c r="E43" s="485"/>
      <c r="F43" s="157"/>
      <c r="G43" s="485"/>
      <c r="H43" s="157"/>
      <c r="I43" s="157"/>
      <c r="J43" s="485"/>
      <c r="K43" s="157"/>
      <c r="L43" s="157"/>
      <c r="M43" s="485"/>
      <c r="N43" s="159"/>
      <c r="O43" s="159"/>
    </row>
    <row r="44" spans="1:17" ht="12.75" customHeight="1">
      <c r="B44" s="17" t="s">
        <v>323</v>
      </c>
      <c r="C44" s="484" t="s">
        <v>178</v>
      </c>
      <c r="D44" s="478" t="s">
        <v>25</v>
      </c>
      <c r="E44" s="485" t="s">
        <v>189</v>
      </c>
      <c r="F44" s="157" t="s">
        <v>25</v>
      </c>
      <c r="G44" s="485" t="s">
        <v>257</v>
      </c>
      <c r="H44" s="157" t="s">
        <v>25</v>
      </c>
      <c r="I44" s="157"/>
      <c r="J44" s="485" t="s">
        <v>228</v>
      </c>
      <c r="K44" s="157" t="s">
        <v>25</v>
      </c>
      <c r="L44" s="157"/>
      <c r="M44" s="485" t="s">
        <v>229</v>
      </c>
      <c r="N44" s="159" t="s">
        <v>25</v>
      </c>
      <c r="O44" s="159"/>
      <c r="P44" s="514"/>
      <c r="Q44" s="514"/>
    </row>
    <row r="45" spans="1:17" ht="12.75" customHeight="1">
      <c r="B45" s="17" t="s">
        <v>324</v>
      </c>
      <c r="C45" s="484" t="s">
        <v>179</v>
      </c>
      <c r="D45" s="478" t="s">
        <v>25</v>
      </c>
      <c r="E45" s="485" t="s">
        <v>190</v>
      </c>
      <c r="F45" s="157" t="s">
        <v>25</v>
      </c>
      <c r="G45" s="485" t="s">
        <v>258</v>
      </c>
      <c r="H45" s="157" t="s">
        <v>25</v>
      </c>
      <c r="I45" s="157"/>
      <c r="J45" s="485" t="s">
        <v>263</v>
      </c>
      <c r="K45" s="157" t="s">
        <v>25</v>
      </c>
      <c r="L45" s="157"/>
      <c r="M45" s="485" t="s">
        <v>230</v>
      </c>
      <c r="N45" s="159" t="s">
        <v>25</v>
      </c>
      <c r="O45" s="159"/>
    </row>
    <row r="46" spans="1:17" ht="12.75" customHeight="1" thickBot="1">
      <c r="A46" s="37"/>
      <c r="B46" s="37" t="s">
        <v>325</v>
      </c>
      <c r="C46" s="486" t="s">
        <v>231</v>
      </c>
      <c r="D46" s="480" t="s">
        <v>25</v>
      </c>
      <c r="E46" s="487" t="s">
        <v>232</v>
      </c>
      <c r="F46" s="158" t="s">
        <v>25</v>
      </c>
      <c r="G46" s="487" t="s">
        <v>259</v>
      </c>
      <c r="H46" s="158" t="s">
        <v>25</v>
      </c>
      <c r="I46" s="158"/>
      <c r="J46" s="487" t="s">
        <v>264</v>
      </c>
      <c r="K46" s="158" t="s">
        <v>25</v>
      </c>
      <c r="L46" s="158"/>
      <c r="M46" s="487" t="s">
        <v>233</v>
      </c>
      <c r="N46" s="160" t="s">
        <v>25</v>
      </c>
      <c r="O46" s="160"/>
    </row>
    <row r="47" spans="1:17" ht="12.75" customHeight="1">
      <c r="A47" s="503" t="s">
        <v>34</v>
      </c>
      <c r="B47" s="504"/>
      <c r="C47" s="505"/>
      <c r="D47" s="157"/>
      <c r="E47" s="506"/>
      <c r="F47" s="157"/>
      <c r="G47" s="506"/>
      <c r="H47" s="157"/>
      <c r="I47" s="157"/>
      <c r="J47" s="506"/>
      <c r="K47" s="157"/>
      <c r="L47" s="157"/>
      <c r="M47" s="506"/>
      <c r="N47" s="159"/>
      <c r="O47" s="159"/>
    </row>
    <row r="48" spans="1:17" ht="12.75" customHeight="1">
      <c r="A48" s="43"/>
      <c r="B48" s="219" t="s">
        <v>203</v>
      </c>
      <c r="C48" s="510">
        <v>98</v>
      </c>
      <c r="D48" s="511"/>
      <c r="E48" s="512">
        <v>94</v>
      </c>
      <c r="F48" s="511"/>
      <c r="G48" s="512">
        <v>96</v>
      </c>
      <c r="H48" s="511"/>
      <c r="I48" s="511"/>
      <c r="J48" s="512">
        <v>97</v>
      </c>
      <c r="K48" s="511"/>
      <c r="L48" s="511"/>
      <c r="M48" s="512">
        <v>96</v>
      </c>
      <c r="N48" s="513"/>
      <c r="O48" s="513"/>
    </row>
    <row r="49" spans="1:79" s="43" customFormat="1" ht="12.75" customHeight="1" thickBot="1">
      <c r="A49" s="37"/>
      <c r="B49" s="507" t="s">
        <v>204</v>
      </c>
      <c r="C49" s="596" t="s">
        <v>250</v>
      </c>
      <c r="D49" s="508" t="s">
        <v>25</v>
      </c>
      <c r="E49" s="600" t="s">
        <v>254</v>
      </c>
      <c r="F49" s="509" t="s">
        <v>25</v>
      </c>
      <c r="G49" s="600" t="s">
        <v>253</v>
      </c>
      <c r="H49" s="509" t="s">
        <v>25</v>
      </c>
      <c r="I49" s="509"/>
      <c r="J49" s="600" t="s">
        <v>252</v>
      </c>
      <c r="K49" s="509" t="s">
        <v>25</v>
      </c>
      <c r="L49" s="509"/>
      <c r="M49" s="600" t="s">
        <v>251</v>
      </c>
      <c r="N49" s="509" t="s">
        <v>25</v>
      </c>
      <c r="O49" s="509"/>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row>
    <row r="50" spans="1:79" s="29" customFormat="1" ht="25.5" customHeight="1">
      <c r="A50" s="452">
        <v>-1</v>
      </c>
      <c r="B50" s="623" t="s">
        <v>129</v>
      </c>
      <c r="C50" s="623"/>
      <c r="D50" s="623"/>
      <c r="E50" s="623"/>
      <c r="F50" s="623"/>
      <c r="G50" s="623"/>
      <c r="H50" s="623"/>
      <c r="I50" s="623"/>
      <c r="J50" s="623"/>
      <c r="K50" s="623"/>
      <c r="L50" s="623"/>
      <c r="M50" s="623"/>
      <c r="N50" s="623"/>
    </row>
    <row r="51" spans="1:79" s="29" customFormat="1" ht="36" customHeight="1">
      <c r="A51" s="28">
        <v>-2</v>
      </c>
      <c r="B51" s="623" t="s">
        <v>296</v>
      </c>
      <c r="C51" s="623"/>
      <c r="D51" s="623"/>
      <c r="E51" s="623"/>
      <c r="F51" s="623"/>
      <c r="G51" s="623"/>
      <c r="H51" s="623"/>
      <c r="I51" s="623"/>
      <c r="J51" s="623"/>
      <c r="K51" s="623"/>
      <c r="L51" s="623"/>
      <c r="M51" s="623"/>
      <c r="N51" s="623"/>
    </row>
    <row r="52" spans="1:79" s="450" customFormat="1" ht="25.5" customHeight="1">
      <c r="A52" s="449">
        <v>-3</v>
      </c>
      <c r="B52" s="622" t="s">
        <v>328</v>
      </c>
      <c r="C52" s="622"/>
      <c r="D52" s="622"/>
      <c r="E52" s="622"/>
      <c r="F52" s="622"/>
      <c r="G52" s="622"/>
      <c r="H52" s="622"/>
      <c r="I52" s="622"/>
      <c r="J52" s="622"/>
      <c r="K52" s="622"/>
      <c r="L52" s="622"/>
      <c r="M52" s="622"/>
      <c r="N52" s="622"/>
      <c r="O52" s="451"/>
    </row>
    <row r="53" spans="1:79" s="450" customFormat="1" ht="36" customHeight="1">
      <c r="A53" s="449">
        <v>-4</v>
      </c>
      <c r="B53" s="622" t="s">
        <v>297</v>
      </c>
      <c r="C53" s="622"/>
      <c r="D53" s="622"/>
      <c r="E53" s="622"/>
      <c r="F53" s="622"/>
      <c r="G53" s="622"/>
      <c r="H53" s="622"/>
      <c r="I53" s="622"/>
      <c r="J53" s="622"/>
      <c r="K53" s="622"/>
      <c r="L53" s="622"/>
      <c r="M53" s="622"/>
      <c r="N53" s="622"/>
      <c r="O53" s="451"/>
    </row>
    <row r="54" spans="1:79" s="450" customFormat="1" ht="12.75" customHeight="1">
      <c r="A54" s="449">
        <v>-5</v>
      </c>
      <c r="B54" s="605" t="s">
        <v>205</v>
      </c>
      <c r="C54" s="451"/>
      <c r="D54" s="451"/>
      <c r="E54" s="451"/>
      <c r="F54" s="451"/>
      <c r="G54" s="451"/>
      <c r="H54" s="451"/>
      <c r="I54" s="451"/>
      <c r="J54" s="451"/>
      <c r="K54" s="451"/>
      <c r="L54" s="451"/>
      <c r="M54" s="451"/>
      <c r="N54" s="451"/>
      <c r="O54" s="451"/>
    </row>
    <row r="55" spans="1:79" s="450" customFormat="1" ht="12.75" customHeight="1">
      <c r="A55" s="449">
        <v>-6</v>
      </c>
      <c r="B55" s="605" t="s">
        <v>206</v>
      </c>
      <c r="C55" s="451"/>
      <c r="D55" s="451"/>
      <c r="E55" s="451"/>
      <c r="F55" s="451"/>
      <c r="G55" s="451"/>
      <c r="H55" s="451"/>
      <c r="I55" s="451"/>
      <c r="J55" s="451"/>
      <c r="K55" s="451"/>
      <c r="L55" s="451"/>
      <c r="M55" s="451"/>
      <c r="N55" s="451"/>
      <c r="O55" s="451"/>
    </row>
    <row r="56" spans="1:79" ht="12" customHeight="1">
      <c r="A56" s="449"/>
    </row>
  </sheetData>
  <mergeCells count="8">
    <mergeCell ref="B53:N53"/>
    <mergeCell ref="B51:N51"/>
    <mergeCell ref="A12:B12"/>
    <mergeCell ref="A13:B13"/>
    <mergeCell ref="A15:B15"/>
    <mergeCell ref="A20:B20"/>
    <mergeCell ref="B50:N50"/>
    <mergeCell ref="B52:N52"/>
  </mergeCells>
  <phoneticPr fontId="72" type="noConversion"/>
  <printOptions horizontalCentered="1"/>
  <pageMargins left="0.70866141732283472" right="0.70866141732283472" top="0.74803149606299213" bottom="0.74803149606299213" header="0.31496062992125984" footer="0.31496062992125984"/>
  <pageSetup scale="60" orientation="portrait" r:id="rId1"/>
  <headerFooter alignWithMargins="0">
    <oddFooter>&amp;C</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B2039E-F737-430C-8997-E3ECED7DBCA7}">
  <sheetPr>
    <pageSetUpPr fitToPage="1"/>
  </sheetPr>
  <dimension ref="A1:M46"/>
  <sheetViews>
    <sheetView showGridLines="0" view="pageBreakPreview" zoomScale="115" zoomScaleNormal="100" zoomScaleSheetLayoutView="115" workbookViewId="0"/>
  </sheetViews>
  <sheetFormatPr defaultColWidth="10.6640625" defaultRowHeight="12" customHeight="1"/>
  <cols>
    <col min="1" max="1" width="2.5" style="55" customWidth="1"/>
    <col min="2" max="2" width="75.83203125" style="55" customWidth="1"/>
    <col min="3" max="3" width="11.83203125" style="60" customWidth="1"/>
    <col min="4" max="4" width="3.83203125" style="60" customWidth="1"/>
    <col min="5" max="5" width="11.83203125" style="30" customWidth="1"/>
    <col min="6" max="6" width="3.83203125" style="30" customWidth="1"/>
    <col min="7" max="7" width="11.83203125" style="30" customWidth="1"/>
    <col min="8" max="8" width="3.83203125" style="30" customWidth="1"/>
    <col min="9" max="9" width="11.83203125" style="30" customWidth="1"/>
    <col min="10" max="10" width="3.83203125" style="30" customWidth="1"/>
    <col min="11" max="11" width="11.83203125" style="30" customWidth="1"/>
    <col min="12" max="12" width="3.83203125" style="44" customWidth="1"/>
    <col min="13" max="16384" width="10.6640625" style="44"/>
  </cols>
  <sheetData>
    <row r="1" spans="1:13" ht="12.75" customHeight="1">
      <c r="A1" s="611" t="s">
        <v>0</v>
      </c>
      <c r="B1" s="15"/>
      <c r="C1" s="58"/>
      <c r="D1" s="58"/>
      <c r="E1" s="18"/>
      <c r="F1" s="18"/>
      <c r="G1" s="18"/>
      <c r="H1" s="18"/>
      <c r="I1" s="18"/>
      <c r="J1" s="18"/>
      <c r="K1" s="18"/>
      <c r="L1" s="45"/>
    </row>
    <row r="2" spans="1:13" ht="12.75" customHeight="1">
      <c r="A2" s="612" t="s">
        <v>37</v>
      </c>
      <c r="B2" s="46"/>
      <c r="C2" s="58"/>
      <c r="D2" s="58"/>
      <c r="E2" s="47"/>
      <c r="F2" s="47"/>
      <c r="G2" s="48"/>
      <c r="H2" s="48"/>
      <c r="I2" s="48"/>
      <c r="J2" s="48"/>
      <c r="K2" s="48"/>
      <c r="L2" s="45"/>
    </row>
    <row r="3" spans="1:13" ht="12.75" customHeight="1">
      <c r="A3" s="613" t="s">
        <v>38</v>
      </c>
      <c r="B3" s="49"/>
      <c r="C3" s="58"/>
      <c r="D3" s="58"/>
      <c r="E3" s="18"/>
      <c r="F3" s="18"/>
      <c r="G3" s="48"/>
      <c r="H3" s="48"/>
      <c r="I3" s="48"/>
      <c r="J3" s="48"/>
      <c r="K3" s="48"/>
      <c r="L3" s="45"/>
    </row>
    <row r="4" spans="1:13" ht="12.75" customHeight="1" thickBot="1">
      <c r="A4" s="50"/>
      <c r="B4" s="51"/>
      <c r="C4" s="59"/>
      <c r="D4" s="220"/>
      <c r="E4" s="52"/>
      <c r="F4" s="222"/>
      <c r="G4" s="35"/>
      <c r="H4" s="223"/>
      <c r="I4" s="35"/>
      <c r="J4" s="223"/>
      <c r="K4" s="35"/>
      <c r="L4" s="224"/>
    </row>
    <row r="5" spans="1:13" ht="15" customHeight="1">
      <c r="A5" s="633" t="s">
        <v>34</v>
      </c>
      <c r="B5" s="633"/>
      <c r="C5" s="199">
        <v>2023</v>
      </c>
      <c r="D5" s="199"/>
      <c r="E5" s="440">
        <v>2022</v>
      </c>
      <c r="F5" s="440"/>
      <c r="G5" s="440">
        <v>2021</v>
      </c>
      <c r="H5" s="442"/>
      <c r="I5" s="440">
        <v>2020</v>
      </c>
      <c r="J5" s="442" t="s">
        <v>4</v>
      </c>
      <c r="K5" s="440">
        <v>2019</v>
      </c>
      <c r="L5" s="442" t="s">
        <v>4</v>
      </c>
    </row>
    <row r="6" spans="1:13" ht="12.75" customHeight="1">
      <c r="A6" s="49" t="s">
        <v>39</v>
      </c>
      <c r="B6" s="49"/>
      <c r="C6" s="84"/>
      <c r="D6" s="221"/>
      <c r="E6" s="168"/>
      <c r="F6" s="226"/>
      <c r="G6" s="168"/>
      <c r="H6" s="226"/>
      <c r="I6" s="168"/>
      <c r="J6" s="226"/>
      <c r="K6" s="168"/>
      <c r="L6" s="226"/>
    </row>
    <row r="7" spans="1:13" s="61" customFormat="1" ht="12.75" customHeight="1">
      <c r="A7" s="630" t="s">
        <v>40</v>
      </c>
      <c r="B7" s="630"/>
      <c r="C7" s="410">
        <v>1594</v>
      </c>
      <c r="D7" s="411" t="s">
        <v>25</v>
      </c>
      <c r="E7" s="412">
        <v>1291</v>
      </c>
      <c r="F7" s="413" t="s">
        <v>25</v>
      </c>
      <c r="G7" s="412">
        <v>1675</v>
      </c>
      <c r="H7" s="413" t="s">
        <v>25</v>
      </c>
      <c r="I7" s="412">
        <v>1779</v>
      </c>
      <c r="J7" s="413" t="s">
        <v>25</v>
      </c>
      <c r="K7" s="412">
        <v>2578</v>
      </c>
      <c r="L7" s="227" t="s">
        <v>25</v>
      </c>
    </row>
    <row r="8" spans="1:13" ht="12.75" customHeight="1">
      <c r="A8" s="53" t="s">
        <v>41</v>
      </c>
      <c r="B8" s="53"/>
      <c r="C8" s="314">
        <v>258</v>
      </c>
      <c r="D8" s="58"/>
      <c r="E8" s="308">
        <v>252</v>
      </c>
      <c r="F8" s="414"/>
      <c r="G8" s="308">
        <v>269</v>
      </c>
      <c r="H8" s="414"/>
      <c r="I8" s="308">
        <v>294</v>
      </c>
      <c r="J8" s="414"/>
      <c r="K8" s="308">
        <v>1844</v>
      </c>
      <c r="L8" s="72"/>
    </row>
    <row r="9" spans="1:13" ht="12.75" customHeight="1">
      <c r="A9" s="53" t="s">
        <v>42</v>
      </c>
      <c r="B9" s="53"/>
      <c r="C9" s="314">
        <v>84</v>
      </c>
      <c r="D9" s="58"/>
      <c r="E9" s="308">
        <v>67</v>
      </c>
      <c r="F9" s="414"/>
      <c r="G9" s="308">
        <v>55</v>
      </c>
      <c r="H9" s="414"/>
      <c r="I9" s="308">
        <v>61</v>
      </c>
      <c r="J9" s="414"/>
      <c r="K9" s="308">
        <v>2485</v>
      </c>
      <c r="L9" s="72"/>
    </row>
    <row r="10" spans="1:13" ht="12.75" customHeight="1">
      <c r="A10" s="53" t="s">
        <v>43</v>
      </c>
      <c r="B10" s="53"/>
      <c r="C10" s="314">
        <v>3768</v>
      </c>
      <c r="D10" s="58"/>
      <c r="E10" s="308">
        <v>3322</v>
      </c>
      <c r="F10" s="414"/>
      <c r="G10" s="308">
        <v>3242</v>
      </c>
      <c r="H10" s="414"/>
      <c r="I10" s="308">
        <v>3650</v>
      </c>
      <c r="J10" s="414"/>
      <c r="K10" s="308">
        <v>4599</v>
      </c>
      <c r="L10" s="72"/>
    </row>
    <row r="11" spans="1:13" ht="12.75" customHeight="1">
      <c r="A11" s="53" t="s">
        <v>44</v>
      </c>
      <c r="B11" s="53"/>
      <c r="C11" s="314">
        <v>97</v>
      </c>
      <c r="D11" s="58"/>
      <c r="E11" s="308">
        <v>472</v>
      </c>
      <c r="F11" s="414"/>
      <c r="G11" s="308">
        <v>76</v>
      </c>
      <c r="H11" s="414"/>
      <c r="I11" s="308">
        <v>227</v>
      </c>
      <c r="J11" s="414"/>
      <c r="K11" s="308">
        <v>195</v>
      </c>
      <c r="L11" s="72"/>
    </row>
    <row r="12" spans="1:13" ht="12.75" customHeight="1">
      <c r="A12" s="53" t="s">
        <v>45</v>
      </c>
      <c r="B12" s="53"/>
      <c r="C12" s="314">
        <v>133</v>
      </c>
      <c r="D12" s="58"/>
      <c r="E12" s="308">
        <v>181</v>
      </c>
      <c r="F12" s="414"/>
      <c r="G12" s="308">
        <v>164</v>
      </c>
      <c r="H12" s="414"/>
      <c r="I12" s="308">
        <v>218</v>
      </c>
      <c r="J12" s="414"/>
      <c r="K12" s="308">
        <v>473</v>
      </c>
      <c r="L12" s="72"/>
    </row>
    <row r="13" spans="1:13" s="73" customFormat="1" ht="12.75" customHeight="1">
      <c r="A13" s="53" t="s">
        <v>81</v>
      </c>
      <c r="B13" s="53"/>
      <c r="C13" s="456">
        <v>0</v>
      </c>
      <c r="D13" s="415"/>
      <c r="E13" s="293">
        <v>0</v>
      </c>
      <c r="F13" s="415"/>
      <c r="G13" s="416">
        <v>0</v>
      </c>
      <c r="H13" s="415"/>
      <c r="I13" s="416">
        <v>10417</v>
      </c>
      <c r="J13" s="415"/>
      <c r="K13" s="416">
        <v>1309</v>
      </c>
      <c r="L13" s="162"/>
      <c r="M13" s="74"/>
    </row>
    <row r="14" spans="1:13" ht="12.75" customHeight="1">
      <c r="A14" s="54" t="s">
        <v>46</v>
      </c>
      <c r="B14" s="57"/>
      <c r="C14" s="315">
        <f>SUM(C7:C13)</f>
        <v>5934</v>
      </c>
      <c r="D14" s="417"/>
      <c r="E14" s="309">
        <f>SUM(E7:E13)</f>
        <v>5585</v>
      </c>
      <c r="F14" s="418"/>
      <c r="G14" s="309">
        <f>SUM(G7:G13)</f>
        <v>5481</v>
      </c>
      <c r="H14" s="418"/>
      <c r="I14" s="309">
        <f>SUM(I7:I13)</f>
        <v>16646</v>
      </c>
      <c r="J14" s="418"/>
      <c r="K14" s="309">
        <f>SUM(K7:K13)</f>
        <v>13483</v>
      </c>
      <c r="L14" s="164"/>
    </row>
    <row r="15" spans="1:13" ht="12.75" customHeight="1">
      <c r="A15" s="53" t="s">
        <v>47</v>
      </c>
      <c r="B15" s="53"/>
      <c r="C15" s="314">
        <v>1375</v>
      </c>
      <c r="D15" s="58"/>
      <c r="E15" s="308">
        <v>1214</v>
      </c>
      <c r="F15" s="414"/>
      <c r="G15" s="308">
        <v>837</v>
      </c>
      <c r="H15" s="414"/>
      <c r="I15" s="308">
        <v>668</v>
      </c>
      <c r="J15" s="414"/>
      <c r="K15" s="308">
        <v>1781</v>
      </c>
      <c r="L15" s="72"/>
    </row>
    <row r="16" spans="1:13" ht="12.75" customHeight="1">
      <c r="A16" s="53" t="s">
        <v>48</v>
      </c>
      <c r="B16" s="53"/>
      <c r="C16" s="314">
        <v>3566</v>
      </c>
      <c r="D16" s="58"/>
      <c r="E16" s="308">
        <v>3873</v>
      </c>
      <c r="F16" s="414"/>
      <c r="G16" s="308">
        <v>4129</v>
      </c>
      <c r="H16" s="414"/>
      <c r="I16" s="308">
        <v>4396</v>
      </c>
      <c r="J16" s="414"/>
      <c r="K16" s="308">
        <v>4616</v>
      </c>
      <c r="L16" s="72"/>
    </row>
    <row r="17" spans="1:12" ht="12.75" customHeight="1">
      <c r="A17" s="53" t="s">
        <v>6</v>
      </c>
      <c r="B17" s="53"/>
      <c r="C17" s="455">
        <v>0</v>
      </c>
      <c r="D17" s="419"/>
      <c r="E17" s="304">
        <v>0</v>
      </c>
      <c r="F17" s="420"/>
      <c r="G17" s="304">
        <v>0</v>
      </c>
      <c r="H17" s="420"/>
      <c r="I17" s="421">
        <v>0</v>
      </c>
      <c r="J17" s="420"/>
      <c r="K17" s="421">
        <v>1936</v>
      </c>
      <c r="L17" s="406"/>
    </row>
    <row r="18" spans="1:12" ht="12.75" customHeight="1">
      <c r="A18" s="53" t="s">
        <v>49</v>
      </c>
      <c r="B18" s="53"/>
      <c r="C18" s="422">
        <v>455</v>
      </c>
      <c r="D18" s="58"/>
      <c r="E18" s="308">
        <v>381</v>
      </c>
      <c r="F18" s="414"/>
      <c r="G18" s="308">
        <v>250</v>
      </c>
      <c r="H18" s="414"/>
      <c r="I18" s="308">
        <v>111</v>
      </c>
      <c r="J18" s="414"/>
      <c r="K18" s="308">
        <v>546</v>
      </c>
      <c r="L18" s="72"/>
    </row>
    <row r="19" spans="1:12" ht="12" customHeight="1">
      <c r="A19" s="629" t="s">
        <v>303</v>
      </c>
      <c r="B19" s="630"/>
      <c r="C19" s="422">
        <v>0</v>
      </c>
      <c r="D19" s="58"/>
      <c r="E19" s="308">
        <v>0</v>
      </c>
      <c r="F19" s="414"/>
      <c r="G19" s="308">
        <v>0</v>
      </c>
      <c r="H19" s="414"/>
      <c r="I19" s="308">
        <v>0</v>
      </c>
      <c r="J19" s="414"/>
      <c r="K19" s="308">
        <v>1059</v>
      </c>
      <c r="L19" s="72"/>
    </row>
    <row r="20" spans="1:12" ht="12.75" customHeight="1">
      <c r="A20" s="53" t="s">
        <v>44</v>
      </c>
      <c r="B20" s="53"/>
      <c r="C20" s="314">
        <v>757</v>
      </c>
      <c r="D20" s="58"/>
      <c r="E20" s="308">
        <v>899</v>
      </c>
      <c r="F20" s="414"/>
      <c r="G20" s="308">
        <v>1680</v>
      </c>
      <c r="H20" s="414"/>
      <c r="I20" s="308">
        <v>912</v>
      </c>
      <c r="J20" s="414"/>
      <c r="K20" s="308">
        <v>989</v>
      </c>
      <c r="L20" s="72"/>
    </row>
    <row r="21" spans="1:12" ht="12.75" customHeight="1">
      <c r="A21" s="53" t="s">
        <v>45</v>
      </c>
      <c r="B21" s="53"/>
      <c r="C21" s="314">
        <v>371</v>
      </c>
      <c r="D21" s="58"/>
      <c r="E21" s="308">
        <v>372</v>
      </c>
      <c r="F21" s="414"/>
      <c r="G21" s="308">
        <v>387</v>
      </c>
      <c r="H21" s="414"/>
      <c r="I21" s="308">
        <v>357</v>
      </c>
      <c r="J21" s="414"/>
      <c r="K21" s="308">
        <v>562</v>
      </c>
      <c r="L21" s="72"/>
    </row>
    <row r="22" spans="1:12" ht="12.75" customHeight="1">
      <c r="A22" s="54" t="s">
        <v>50</v>
      </c>
      <c r="B22" s="54"/>
      <c r="C22" s="315">
        <v>6524</v>
      </c>
      <c r="D22" s="423"/>
      <c r="E22" s="309">
        <v>6739</v>
      </c>
      <c r="F22" s="424"/>
      <c r="G22" s="309">
        <f>SUM(G15:G21)</f>
        <v>7283</v>
      </c>
      <c r="H22" s="424"/>
      <c r="I22" s="309">
        <f>SUM(I15:I21)</f>
        <v>6444</v>
      </c>
      <c r="J22" s="424"/>
      <c r="K22" s="309">
        <f>SUM(K15:K21)</f>
        <v>11489</v>
      </c>
      <c r="L22" s="166"/>
    </row>
    <row r="23" spans="1:12" s="63" customFormat="1" ht="12.75" customHeight="1" thickBot="1">
      <c r="A23" s="62"/>
      <c r="B23" s="62"/>
      <c r="C23" s="343">
        <v>12458</v>
      </c>
      <c r="D23" s="411" t="s">
        <v>25</v>
      </c>
      <c r="E23" s="345">
        <f>E14+E22</f>
        <v>12324</v>
      </c>
      <c r="F23" s="413" t="s">
        <v>25</v>
      </c>
      <c r="G23" s="345">
        <v>12764</v>
      </c>
      <c r="H23" s="413" t="s">
        <v>25</v>
      </c>
      <c r="I23" s="345">
        <f>I14+I22</f>
        <v>23090</v>
      </c>
      <c r="J23" s="413" t="s">
        <v>25</v>
      </c>
      <c r="K23" s="345">
        <f>K14+K22</f>
        <v>24972</v>
      </c>
      <c r="L23" s="227" t="s">
        <v>25</v>
      </c>
    </row>
    <row r="24" spans="1:12" ht="12.75" customHeight="1">
      <c r="A24" s="49" t="s">
        <v>51</v>
      </c>
      <c r="B24" s="49"/>
      <c r="C24" s="425"/>
      <c r="D24" s="426"/>
      <c r="E24" s="427"/>
      <c r="F24" s="428"/>
      <c r="G24" s="427"/>
      <c r="H24" s="428"/>
      <c r="I24" s="427"/>
      <c r="J24" s="428"/>
      <c r="K24" s="427"/>
      <c r="L24" s="171"/>
    </row>
    <row r="25" spans="1:12" s="61" customFormat="1" ht="12.75" customHeight="1">
      <c r="A25" s="53" t="s">
        <v>52</v>
      </c>
      <c r="B25" s="53"/>
      <c r="C25" s="429">
        <v>1820</v>
      </c>
      <c r="D25" s="411" t="s">
        <v>25</v>
      </c>
      <c r="E25" s="430">
        <v>1286</v>
      </c>
      <c r="F25" s="413" t="s">
        <v>25</v>
      </c>
      <c r="G25" s="430">
        <v>1164</v>
      </c>
      <c r="H25" s="413" t="s">
        <v>25</v>
      </c>
      <c r="I25" s="430">
        <v>1611</v>
      </c>
      <c r="J25" s="413" t="s">
        <v>25</v>
      </c>
      <c r="K25" s="430">
        <v>4682</v>
      </c>
      <c r="L25" s="227" t="s">
        <v>25</v>
      </c>
    </row>
    <row r="26" spans="1:12" ht="12.75" customHeight="1">
      <c r="A26" s="53" t="s">
        <v>2</v>
      </c>
      <c r="B26" s="53"/>
      <c r="C26" s="314">
        <v>78</v>
      </c>
      <c r="D26" s="58"/>
      <c r="E26" s="308">
        <v>82</v>
      </c>
      <c r="F26" s="414"/>
      <c r="G26" s="308">
        <v>101</v>
      </c>
      <c r="H26" s="414"/>
      <c r="I26" s="308">
        <v>146</v>
      </c>
      <c r="J26" s="414"/>
      <c r="K26" s="308">
        <v>1060</v>
      </c>
      <c r="L26" s="72"/>
    </row>
    <row r="27" spans="1:12" ht="12.75" customHeight="1">
      <c r="A27" s="53" t="s">
        <v>53</v>
      </c>
      <c r="B27" s="53"/>
      <c r="C27" s="314">
        <v>3455</v>
      </c>
      <c r="D27" s="58"/>
      <c r="E27" s="308">
        <v>3290</v>
      </c>
      <c r="F27" s="414"/>
      <c r="G27" s="308">
        <v>2853</v>
      </c>
      <c r="H27" s="414"/>
      <c r="I27" s="308">
        <v>2356</v>
      </c>
      <c r="J27" s="414"/>
      <c r="K27" s="308">
        <v>5739</v>
      </c>
      <c r="L27" s="72"/>
    </row>
    <row r="28" spans="1:12" ht="12.75" customHeight="1">
      <c r="A28" s="629" t="s">
        <v>54</v>
      </c>
      <c r="B28" s="629"/>
      <c r="C28" s="455">
        <v>0</v>
      </c>
      <c r="D28" s="419"/>
      <c r="E28" s="304">
        <v>0</v>
      </c>
      <c r="F28" s="420"/>
      <c r="G28" s="421">
        <v>0</v>
      </c>
      <c r="H28" s="420"/>
      <c r="I28" s="421">
        <v>1882</v>
      </c>
      <c r="J28" s="420"/>
      <c r="K28" s="421">
        <v>8</v>
      </c>
      <c r="L28" s="165"/>
    </row>
    <row r="29" spans="1:12" s="73" customFormat="1" ht="12.75" customHeight="1">
      <c r="A29" s="53" t="s">
        <v>82</v>
      </c>
      <c r="B29" s="53"/>
      <c r="C29" s="314">
        <v>148</v>
      </c>
      <c r="D29" s="431"/>
      <c r="E29" s="308">
        <v>345</v>
      </c>
      <c r="F29" s="432"/>
      <c r="G29" s="308">
        <v>216</v>
      </c>
      <c r="H29" s="432"/>
      <c r="I29" s="308">
        <v>239</v>
      </c>
      <c r="J29" s="432"/>
      <c r="K29" s="308">
        <v>617</v>
      </c>
      <c r="L29" s="167"/>
    </row>
    <row r="30" spans="1:12" s="73" customFormat="1" ht="12.75" customHeight="1">
      <c r="A30" s="53" t="s">
        <v>83</v>
      </c>
      <c r="B30" s="53"/>
      <c r="C30" s="314">
        <v>437</v>
      </c>
      <c r="D30" s="431"/>
      <c r="E30" s="308">
        <v>434</v>
      </c>
      <c r="F30" s="432"/>
      <c r="G30" s="308">
        <v>434</v>
      </c>
      <c r="H30" s="432"/>
      <c r="I30" s="308">
        <v>447</v>
      </c>
      <c r="J30" s="432"/>
      <c r="K30" s="308">
        <v>1441</v>
      </c>
      <c r="L30" s="167"/>
    </row>
    <row r="31" spans="1:12" ht="12.75" customHeight="1">
      <c r="A31" s="629" t="s">
        <v>304</v>
      </c>
      <c r="B31" s="629"/>
      <c r="C31" s="455">
        <v>0</v>
      </c>
      <c r="D31" s="419"/>
      <c r="E31" s="304">
        <v>0</v>
      </c>
      <c r="F31" s="420"/>
      <c r="G31" s="421">
        <v>0</v>
      </c>
      <c r="H31" s="420"/>
      <c r="I31" s="421">
        <v>10146</v>
      </c>
      <c r="J31" s="420"/>
      <c r="K31" s="421">
        <v>1768</v>
      </c>
      <c r="L31" s="406"/>
    </row>
    <row r="32" spans="1:12" ht="12.75" customHeight="1">
      <c r="A32" s="54" t="s">
        <v>55</v>
      </c>
      <c r="B32" s="57"/>
      <c r="C32" s="315">
        <f>SUM(C25:C31)</f>
        <v>5938</v>
      </c>
      <c r="D32" s="423"/>
      <c r="E32" s="309">
        <f>SUM(E25:E31)</f>
        <v>5437</v>
      </c>
      <c r="F32" s="424"/>
      <c r="G32" s="309">
        <f>SUM(G25:G31)</f>
        <v>4768</v>
      </c>
      <c r="H32" s="424"/>
      <c r="I32" s="309">
        <f>SUM(I25:I31)</f>
        <v>16827</v>
      </c>
      <c r="J32" s="424"/>
      <c r="K32" s="309">
        <f>SUM(K25:K31)</f>
        <v>15315</v>
      </c>
      <c r="L32" s="166"/>
    </row>
    <row r="33" spans="1:13" ht="12.75" customHeight="1">
      <c r="A33" s="53" t="s">
        <v>2</v>
      </c>
      <c r="B33" s="53"/>
      <c r="C33" s="314">
        <v>90</v>
      </c>
      <c r="D33" s="58"/>
      <c r="E33" s="308">
        <v>152</v>
      </c>
      <c r="F33" s="414"/>
      <c r="G33" s="308">
        <v>229</v>
      </c>
      <c r="H33" s="414"/>
      <c r="I33" s="308">
        <v>289</v>
      </c>
      <c r="J33" s="414"/>
      <c r="K33" s="308">
        <v>311</v>
      </c>
      <c r="L33" s="72"/>
    </row>
    <row r="34" spans="1:13" ht="12.75" customHeight="1">
      <c r="A34" s="53" t="s">
        <v>53</v>
      </c>
      <c r="B34" s="53"/>
      <c r="C34" s="314">
        <v>1209</v>
      </c>
      <c r="D34" s="58"/>
      <c r="E34" s="308">
        <v>1444</v>
      </c>
      <c r="F34" s="414"/>
      <c r="G34" s="308">
        <v>1156</v>
      </c>
      <c r="H34" s="414"/>
      <c r="I34" s="308">
        <v>1219</v>
      </c>
      <c r="J34" s="414"/>
      <c r="K34" s="308">
        <v>1417</v>
      </c>
      <c r="L34" s="72"/>
    </row>
    <row r="35" spans="1:13" ht="12.75" customHeight="1">
      <c r="A35" s="53" t="s">
        <v>56</v>
      </c>
      <c r="B35" s="53"/>
      <c r="C35" s="314">
        <v>5607</v>
      </c>
      <c r="D35" s="58"/>
      <c r="E35" s="308">
        <v>5980</v>
      </c>
      <c r="F35" s="414"/>
      <c r="G35" s="308">
        <v>7047</v>
      </c>
      <c r="H35" s="414"/>
      <c r="I35" s="308">
        <v>8193</v>
      </c>
      <c r="J35" s="414"/>
      <c r="K35" s="308">
        <v>9325</v>
      </c>
      <c r="L35" s="72"/>
    </row>
    <row r="36" spans="1:13" ht="12.75" customHeight="1">
      <c r="A36" s="53" t="s">
        <v>57</v>
      </c>
      <c r="B36" s="53"/>
      <c r="C36" s="314">
        <v>803</v>
      </c>
      <c r="D36" s="58"/>
      <c r="E36" s="308">
        <v>598</v>
      </c>
      <c r="F36" s="414"/>
      <c r="G36" s="308">
        <v>1100</v>
      </c>
      <c r="H36" s="414"/>
      <c r="I36" s="308">
        <v>1606</v>
      </c>
      <c r="J36" s="414"/>
      <c r="K36" s="308">
        <v>2445</v>
      </c>
      <c r="L36" s="72"/>
    </row>
    <row r="37" spans="1:13" s="73" customFormat="1" ht="12.75" customHeight="1">
      <c r="A37" s="53" t="s">
        <v>82</v>
      </c>
      <c r="B37" s="53"/>
      <c r="C37" s="314">
        <v>972</v>
      </c>
      <c r="D37" s="58"/>
      <c r="E37" s="308">
        <v>1207</v>
      </c>
      <c r="F37" s="414"/>
      <c r="G37" s="308">
        <v>1252</v>
      </c>
      <c r="H37" s="414"/>
      <c r="I37" s="308">
        <v>1225</v>
      </c>
      <c r="J37" s="414"/>
      <c r="K37" s="308">
        <v>1605</v>
      </c>
      <c r="L37" s="72"/>
    </row>
    <row r="38" spans="1:13" s="73" customFormat="1" ht="12.75" customHeight="1">
      <c r="A38" s="53" t="s">
        <v>83</v>
      </c>
      <c r="B38" s="53"/>
      <c r="C38" s="314">
        <v>243</v>
      </c>
      <c r="D38" s="433"/>
      <c r="E38" s="308">
        <v>268</v>
      </c>
      <c r="F38" s="434"/>
      <c r="G38" s="308">
        <v>301</v>
      </c>
      <c r="H38" s="434"/>
      <c r="I38" s="308">
        <v>388</v>
      </c>
      <c r="J38" s="434"/>
      <c r="K38" s="308">
        <v>465</v>
      </c>
      <c r="L38" s="169"/>
    </row>
    <row r="39" spans="1:13" ht="12.75" customHeight="1">
      <c r="A39" s="54" t="s">
        <v>58</v>
      </c>
      <c r="B39" s="54"/>
      <c r="C39" s="315">
        <f>SUM(C33:C38)</f>
        <v>8924</v>
      </c>
      <c r="D39" s="417"/>
      <c r="E39" s="309">
        <f>SUM(E33:E38)</f>
        <v>9649</v>
      </c>
      <c r="F39" s="418"/>
      <c r="G39" s="309">
        <f>SUM(G33:G38)</f>
        <v>11085</v>
      </c>
      <c r="H39" s="418"/>
      <c r="I39" s="309">
        <f>SUM(I33:I38)</f>
        <v>12920</v>
      </c>
      <c r="J39" s="418"/>
      <c r="K39" s="309">
        <f>SUM(K33:K38)</f>
        <v>15568</v>
      </c>
      <c r="L39" s="164"/>
    </row>
    <row r="40" spans="1:13" ht="12.75" customHeight="1">
      <c r="A40" s="54"/>
      <c r="B40" s="54"/>
      <c r="C40" s="316">
        <f>SUM(C32+C39)</f>
        <v>14862</v>
      </c>
      <c r="D40" s="417"/>
      <c r="E40" s="310">
        <f>SUM(E32+E39)</f>
        <v>15086</v>
      </c>
      <c r="F40" s="418"/>
      <c r="G40" s="310">
        <f>G32+G39</f>
        <v>15853</v>
      </c>
      <c r="H40" s="418"/>
      <c r="I40" s="310">
        <f>I32+I39</f>
        <v>29747</v>
      </c>
      <c r="J40" s="418"/>
      <c r="K40" s="310">
        <f>K32+K39</f>
        <v>30883</v>
      </c>
      <c r="L40" s="164"/>
    </row>
    <row r="41" spans="1:13" ht="12.75" customHeight="1">
      <c r="A41" s="49" t="s">
        <v>59</v>
      </c>
      <c r="B41" s="170"/>
      <c r="C41" s="297"/>
      <c r="D41" s="71"/>
      <c r="E41" s="292"/>
      <c r="F41" s="72"/>
      <c r="G41" s="292"/>
      <c r="H41" s="72"/>
      <c r="I41" s="292"/>
      <c r="J41" s="72"/>
      <c r="K41" s="292"/>
      <c r="L41" s="72"/>
    </row>
    <row r="42" spans="1:13" ht="12.75" customHeight="1">
      <c r="A42" s="629" t="s">
        <v>61</v>
      </c>
      <c r="B42" s="630"/>
      <c r="C42" s="299">
        <v>-2404</v>
      </c>
      <c r="D42" s="84"/>
      <c r="E42" s="295">
        <v>-2762</v>
      </c>
      <c r="F42" s="168"/>
      <c r="G42" s="295">
        <v>-3089</v>
      </c>
      <c r="H42" s="168"/>
      <c r="I42" s="295">
        <v>-9325</v>
      </c>
      <c r="J42" s="168"/>
      <c r="K42" s="295">
        <v>-7667</v>
      </c>
      <c r="L42" s="168"/>
    </row>
    <row r="43" spans="1:13" ht="12.75" customHeight="1">
      <c r="A43" s="631" t="s">
        <v>305</v>
      </c>
      <c r="B43" s="632"/>
      <c r="C43" s="456">
        <v>0</v>
      </c>
      <c r="D43" s="407"/>
      <c r="E43" s="304">
        <v>0</v>
      </c>
      <c r="F43" s="408"/>
      <c r="G43" s="409">
        <v>0</v>
      </c>
      <c r="H43" s="408"/>
      <c r="I43" s="409">
        <v>2668</v>
      </c>
      <c r="J43" s="408"/>
      <c r="K43" s="409">
        <v>1756</v>
      </c>
      <c r="L43" s="408"/>
    </row>
    <row r="44" spans="1:13" ht="12.75" customHeight="1">
      <c r="A44" s="634"/>
      <c r="B44" s="634"/>
      <c r="C44" s="298">
        <f>SUM(C42+C43)</f>
        <v>-2404</v>
      </c>
      <c r="D44" s="163"/>
      <c r="E44" s="294">
        <f>SUM(E42+E43)</f>
        <v>-2762</v>
      </c>
      <c r="F44" s="166"/>
      <c r="G44" s="294">
        <f>SUM(G42:G43)</f>
        <v>-3089</v>
      </c>
      <c r="H44" s="166"/>
      <c r="I44" s="294">
        <f>SUM(I42:I43)</f>
        <v>-6657</v>
      </c>
      <c r="J44" s="166"/>
      <c r="K44" s="294">
        <f>SUM(K42:K43)</f>
        <v>-5911</v>
      </c>
      <c r="L44" s="166"/>
    </row>
    <row r="45" spans="1:13" ht="12.75" customHeight="1" thickBot="1">
      <c r="A45" s="70"/>
      <c r="B45" s="70"/>
      <c r="C45" s="300">
        <f>SUM(C40+C44)</f>
        <v>12458</v>
      </c>
      <c r="D45" s="225" t="s">
        <v>25</v>
      </c>
      <c r="E45" s="296">
        <f>SUM(E40+E44)</f>
        <v>12324</v>
      </c>
      <c r="F45" s="228" t="s">
        <v>25</v>
      </c>
      <c r="G45" s="296">
        <f>SUM(G40+G44)</f>
        <v>12764</v>
      </c>
      <c r="H45" s="228" t="s">
        <v>25</v>
      </c>
      <c r="I45" s="296">
        <f>SUM(I40+I44)</f>
        <v>23090</v>
      </c>
      <c r="J45" s="228" t="s">
        <v>25</v>
      </c>
      <c r="K45" s="296">
        <f>SUM(K40+K44)</f>
        <v>24972</v>
      </c>
      <c r="L45" s="228" t="s">
        <v>25</v>
      </c>
    </row>
    <row r="46" spans="1:13" s="89" customFormat="1" ht="25.5" customHeight="1">
      <c r="A46" s="405">
        <v>-1</v>
      </c>
      <c r="B46" s="628" t="s">
        <v>295</v>
      </c>
      <c r="C46" s="628"/>
      <c r="D46" s="628"/>
      <c r="E46" s="628"/>
      <c r="F46" s="628"/>
      <c r="G46" s="628"/>
      <c r="H46" s="628"/>
      <c r="I46" s="628"/>
      <c r="J46" s="628"/>
      <c r="K46" s="628"/>
      <c r="L46" s="88"/>
      <c r="M46" s="90"/>
    </row>
  </sheetData>
  <mergeCells count="9">
    <mergeCell ref="B46:K46"/>
    <mergeCell ref="A19:B19"/>
    <mergeCell ref="A42:B42"/>
    <mergeCell ref="A43:B43"/>
    <mergeCell ref="A5:B5"/>
    <mergeCell ref="A7:B7"/>
    <mergeCell ref="A28:B28"/>
    <mergeCell ref="A44:B44"/>
    <mergeCell ref="A31:B31"/>
  </mergeCells>
  <phoneticPr fontId="72" type="noConversion"/>
  <pageMargins left="0.70866141732283472" right="0.70866141732283472" top="0.74803149606299213" bottom="0.74803149606299213" header="0.31496062992125984" footer="0.31496062992125984"/>
  <pageSetup scale="64" orientation="portrait" r:id="rId1"/>
  <headerFooter alignWithMargins="0">
    <oddFooter>&amp;C</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106"/>
  <sheetViews>
    <sheetView showGridLines="0" view="pageBreakPreview" zoomScale="120" zoomScaleNormal="100" zoomScaleSheetLayoutView="120" workbookViewId="0">
      <selection activeCell="B37" sqref="B37"/>
    </sheetView>
  </sheetViews>
  <sheetFormatPr defaultColWidth="21.5" defaultRowHeight="12.75"/>
  <cols>
    <col min="1" max="1" width="2.5" style="9" customWidth="1"/>
    <col min="2" max="2" width="100.6640625" style="9" customWidth="1"/>
    <col min="3" max="3" width="11.83203125" style="9" customWidth="1"/>
    <col min="4" max="4" width="11.83203125" style="585" customWidth="1"/>
    <col min="5" max="5" width="3.83203125" style="9" customWidth="1"/>
    <col min="6" max="6" width="11.83203125" style="9" customWidth="1"/>
    <col min="7" max="7" width="3.83203125" style="9" customWidth="1"/>
    <col min="8" max="16384" width="21.5" style="9"/>
  </cols>
  <sheetData>
    <row r="1" spans="2:7" ht="12.75" customHeight="1">
      <c r="B1" s="610" t="s">
        <v>0</v>
      </c>
      <c r="C1" s="87"/>
      <c r="D1" s="584"/>
      <c r="E1" s="7"/>
      <c r="F1" s="7"/>
    </row>
    <row r="2" spans="2:7" ht="12.75" customHeight="1">
      <c r="B2" s="610" t="s">
        <v>62</v>
      </c>
      <c r="C2" s="87"/>
      <c r="D2" s="584"/>
      <c r="E2" s="7"/>
      <c r="F2" s="7"/>
    </row>
    <row r="3" spans="2:7" ht="12.75" customHeight="1">
      <c r="B3" s="125" t="s">
        <v>26</v>
      </c>
      <c r="C3" s="87"/>
      <c r="D3" s="584"/>
      <c r="E3" s="7"/>
      <c r="F3" s="7"/>
    </row>
    <row r="4" spans="2:7" ht="12.75" customHeight="1">
      <c r="B4" s="125" t="s">
        <v>7</v>
      </c>
      <c r="C4" s="87"/>
      <c r="D4" s="584"/>
      <c r="E4" s="11"/>
      <c r="F4" s="11"/>
    </row>
    <row r="5" spans="2:7" ht="12.75" customHeight="1">
      <c r="B5" s="6"/>
      <c r="C5" s="6"/>
      <c r="F5" s="7"/>
    </row>
    <row r="6" spans="2:7" ht="12.75" customHeight="1">
      <c r="B6" s="6"/>
      <c r="C6" s="6"/>
      <c r="D6" s="586"/>
      <c r="E6" s="56"/>
      <c r="F6" s="56"/>
    </row>
    <row r="7" spans="2:7" ht="12.75" customHeight="1">
      <c r="B7" s="6"/>
      <c r="C7" s="526" t="s">
        <v>1</v>
      </c>
      <c r="D7" s="527">
        <v>2023</v>
      </c>
      <c r="E7" s="527"/>
      <c r="F7" s="528">
        <v>2022</v>
      </c>
    </row>
    <row r="8" spans="2:7" ht="12.75" customHeight="1">
      <c r="B8" s="573" t="s">
        <v>13</v>
      </c>
      <c r="C8" s="574">
        <v>4</v>
      </c>
      <c r="D8" s="587">
        <v>8046</v>
      </c>
      <c r="E8" s="575" t="s">
        <v>25</v>
      </c>
      <c r="F8" s="576">
        <v>6913</v>
      </c>
      <c r="G8" s="577" t="s">
        <v>25</v>
      </c>
    </row>
    <row r="9" spans="2:7" ht="12.75" customHeight="1">
      <c r="B9" s="262" t="s">
        <v>63</v>
      </c>
      <c r="C9" s="5">
        <v>15</v>
      </c>
      <c r="D9" s="318">
        <v>6415</v>
      </c>
      <c r="E9" s="231"/>
      <c r="F9" s="319">
        <v>5656</v>
      </c>
      <c r="G9" s="231"/>
    </row>
    <row r="10" spans="2:7" ht="12.75" customHeight="1">
      <c r="B10" s="265" t="s">
        <v>64</v>
      </c>
      <c r="C10" s="3"/>
      <c r="D10" s="549">
        <f>D8-D9</f>
        <v>1631</v>
      </c>
      <c r="E10" s="530"/>
      <c r="F10" s="531">
        <f>F8-F9</f>
        <v>1257</v>
      </c>
      <c r="G10" s="530"/>
    </row>
    <row r="11" spans="2:7" ht="12.75" customHeight="1">
      <c r="B11" s="263" t="s">
        <v>65</v>
      </c>
      <c r="C11" s="4"/>
      <c r="D11" s="301">
        <v>447</v>
      </c>
      <c r="E11" s="230"/>
      <c r="F11" s="321">
        <v>395</v>
      </c>
      <c r="G11" s="230"/>
    </row>
    <row r="12" spans="2:7" ht="12.75" customHeight="1">
      <c r="B12" s="263" t="s">
        <v>66</v>
      </c>
      <c r="C12" s="4">
        <v>5</v>
      </c>
      <c r="D12" s="301">
        <v>373</v>
      </c>
      <c r="E12" s="230"/>
      <c r="F12" s="321">
        <v>360</v>
      </c>
      <c r="G12" s="230"/>
    </row>
    <row r="13" spans="2:7" ht="12.75" customHeight="1">
      <c r="B13" s="263" t="s">
        <v>267</v>
      </c>
      <c r="C13" s="4">
        <v>6</v>
      </c>
      <c r="D13" s="301">
        <v>15</v>
      </c>
      <c r="E13" s="230"/>
      <c r="F13" s="321">
        <v>-13</v>
      </c>
      <c r="G13" s="230"/>
    </row>
    <row r="14" spans="2:7" ht="12.75" customHeight="1">
      <c r="B14" s="263" t="s">
        <v>268</v>
      </c>
      <c r="C14" s="4"/>
      <c r="D14" s="301">
        <v>1</v>
      </c>
      <c r="E14" s="230"/>
      <c r="F14" s="321">
        <v>8</v>
      </c>
      <c r="G14" s="230"/>
    </row>
    <row r="15" spans="2:7" ht="12.75" customHeight="1">
      <c r="B15" s="263" t="s">
        <v>269</v>
      </c>
      <c r="C15" s="4"/>
      <c r="D15" s="301">
        <v>-81</v>
      </c>
      <c r="E15" s="230"/>
      <c r="F15" s="321">
        <v>-22</v>
      </c>
      <c r="G15" s="230"/>
    </row>
    <row r="16" spans="2:7" ht="12.75" customHeight="1">
      <c r="B16" s="263" t="s">
        <v>270</v>
      </c>
      <c r="C16" s="4"/>
      <c r="D16" s="588">
        <v>83</v>
      </c>
      <c r="E16" s="230"/>
      <c r="F16" s="321">
        <v>-9</v>
      </c>
      <c r="G16" s="230"/>
    </row>
    <row r="17" spans="1:9" ht="12.75" customHeight="1">
      <c r="B17" s="261" t="s">
        <v>14</v>
      </c>
      <c r="C17" s="579"/>
      <c r="D17" s="587">
        <f>D10-(SUM(D11:D16))</f>
        <v>793</v>
      </c>
      <c r="E17" s="577"/>
      <c r="F17" s="576">
        <f>F10-(SUM(F11:F16))</f>
        <v>538</v>
      </c>
      <c r="G17" s="577"/>
    </row>
    <row r="18" spans="1:9" ht="12.75" customHeight="1">
      <c r="B18" s="263" t="s">
        <v>27</v>
      </c>
      <c r="C18" s="4">
        <v>7</v>
      </c>
      <c r="D18" s="549">
        <v>594</v>
      </c>
      <c r="E18" s="530"/>
      <c r="F18" s="531">
        <v>817</v>
      </c>
      <c r="G18" s="530"/>
    </row>
    <row r="19" spans="1:9" ht="12.75" customHeight="1">
      <c r="B19" s="262" t="s">
        <v>28</v>
      </c>
      <c r="C19" s="5">
        <v>7</v>
      </c>
      <c r="D19" s="318">
        <v>-202</v>
      </c>
      <c r="E19" s="231"/>
      <c r="F19" s="319">
        <v>-33</v>
      </c>
      <c r="G19" s="231"/>
    </row>
    <row r="20" spans="1:9" ht="12.75" customHeight="1">
      <c r="B20" s="265" t="s">
        <v>17</v>
      </c>
      <c r="C20" s="578"/>
      <c r="D20" s="330">
        <f>D17-SUM(D18:D19)</f>
        <v>401</v>
      </c>
      <c r="E20" s="530"/>
      <c r="F20" s="531">
        <f>F17-SUM(F18:F19)</f>
        <v>-246</v>
      </c>
      <c r="G20" s="530"/>
    </row>
    <row r="21" spans="1:9" ht="12.75" customHeight="1">
      <c r="B21" s="263" t="s">
        <v>148</v>
      </c>
      <c r="C21" s="4">
        <v>9</v>
      </c>
      <c r="D21" s="549">
        <v>-89</v>
      </c>
      <c r="E21" s="530"/>
      <c r="F21" s="531">
        <v>-118</v>
      </c>
      <c r="G21" s="530"/>
    </row>
    <row r="22" spans="1:9" ht="12.75" customHeight="1">
      <c r="B22" s="261" t="s">
        <v>67</v>
      </c>
      <c r="C22" s="574"/>
      <c r="D22" s="587">
        <f>D20-D21</f>
        <v>490</v>
      </c>
      <c r="E22" s="582"/>
      <c r="F22" s="583">
        <f>F20-F21</f>
        <v>-128</v>
      </c>
      <c r="G22" s="582"/>
    </row>
    <row r="23" spans="1:9" ht="12.75" customHeight="1">
      <c r="B23" s="262" t="s">
        <v>271</v>
      </c>
      <c r="C23" s="5"/>
      <c r="D23" s="318">
        <v>-45</v>
      </c>
      <c r="E23" s="231"/>
      <c r="F23" s="319">
        <v>-20</v>
      </c>
      <c r="G23" s="231"/>
    </row>
    <row r="24" spans="1:9" ht="12.75" customHeight="1" thickBot="1">
      <c r="B24" s="580" t="s">
        <v>20</v>
      </c>
      <c r="C24" s="174"/>
      <c r="D24" s="589">
        <f>SUM(D22:D23)</f>
        <v>445</v>
      </c>
      <c r="E24" s="581" t="s">
        <v>25</v>
      </c>
      <c r="F24" s="534">
        <f>SUM(F22:F23)</f>
        <v>-148</v>
      </c>
      <c r="G24" s="533" t="s">
        <v>25</v>
      </c>
    </row>
    <row r="25" spans="1:9" ht="12.75" customHeight="1">
      <c r="B25" s="265" t="s">
        <v>200</v>
      </c>
      <c r="C25" s="4">
        <v>10</v>
      </c>
      <c r="D25" s="590"/>
      <c r="E25" s="232"/>
      <c r="F25" s="329"/>
      <c r="G25" s="232"/>
    </row>
    <row r="26" spans="1:9" ht="12.75" customHeight="1">
      <c r="B26" s="402" t="s">
        <v>153</v>
      </c>
      <c r="C26" s="4"/>
      <c r="D26" s="549" t="s">
        <v>167</v>
      </c>
      <c r="E26" s="488" t="s">
        <v>25</v>
      </c>
      <c r="F26" s="489" t="s">
        <v>236</v>
      </c>
      <c r="G26" s="233" t="s">
        <v>25</v>
      </c>
    </row>
    <row r="27" spans="1:9" ht="12.75" customHeight="1">
      <c r="B27" s="402" t="s">
        <v>154</v>
      </c>
      <c r="D27" s="549" t="s">
        <v>173</v>
      </c>
      <c r="E27" s="488" t="s">
        <v>25</v>
      </c>
      <c r="F27" s="489" t="s">
        <v>236</v>
      </c>
      <c r="G27" s="233" t="s">
        <v>25</v>
      </c>
    </row>
    <row r="28" spans="1:9" ht="12.75" customHeight="1">
      <c r="B28" s="402" t="s">
        <v>272</v>
      </c>
      <c r="C28" s="4"/>
      <c r="D28" s="594" t="s">
        <v>234</v>
      </c>
      <c r="E28" s="490" t="s">
        <v>25</v>
      </c>
      <c r="F28" s="491" t="s">
        <v>237</v>
      </c>
      <c r="G28" s="234" t="s">
        <v>25</v>
      </c>
    </row>
    <row r="29" spans="1:9" ht="12.75" customHeight="1" thickBot="1">
      <c r="B29" s="402" t="s">
        <v>273</v>
      </c>
      <c r="C29" s="4"/>
      <c r="D29" s="595" t="s">
        <v>235</v>
      </c>
      <c r="E29" s="488" t="s">
        <v>25</v>
      </c>
      <c r="F29" s="491" t="s">
        <v>237</v>
      </c>
      <c r="G29" s="233" t="s">
        <v>25</v>
      </c>
      <c r="I29" s="404"/>
    </row>
    <row r="30" spans="1:9" ht="12.75" customHeight="1" thickBot="1">
      <c r="B30" s="518" t="s">
        <v>69</v>
      </c>
      <c r="C30" s="519"/>
      <c r="D30" s="523" t="s">
        <v>277</v>
      </c>
      <c r="E30" s="520" t="s">
        <v>25</v>
      </c>
      <c r="F30" s="521" t="s">
        <v>279</v>
      </c>
      <c r="G30" s="522" t="s">
        <v>25</v>
      </c>
    </row>
    <row r="31" spans="1:9" ht="12.75" customHeight="1" thickBot="1">
      <c r="B31" s="264" t="s">
        <v>70</v>
      </c>
      <c r="C31" s="12"/>
      <c r="D31" s="484" t="s">
        <v>278</v>
      </c>
      <c r="E31" s="492" t="s">
        <v>25</v>
      </c>
      <c r="F31" s="521" t="s">
        <v>279</v>
      </c>
      <c r="G31" s="235" t="s">
        <v>25</v>
      </c>
    </row>
    <row r="32" spans="1:9" s="92" customFormat="1" ht="25.5" customHeight="1">
      <c r="A32" s="401" t="s">
        <v>4</v>
      </c>
      <c r="B32" s="637" t="s">
        <v>329</v>
      </c>
      <c r="C32" s="637"/>
      <c r="D32" s="637"/>
      <c r="E32" s="637"/>
      <c r="F32" s="637"/>
      <c r="H32" s="93"/>
      <c r="I32" s="9"/>
    </row>
    <row r="33" spans="1:8" s="92" customFormat="1" ht="12.75" customHeight="1">
      <c r="A33" s="401" t="s">
        <v>60</v>
      </c>
      <c r="B33" s="635" t="s">
        <v>274</v>
      </c>
      <c r="C33" s="635"/>
      <c r="D33" s="635"/>
      <c r="E33" s="635"/>
      <c r="F33" s="635"/>
      <c r="H33" s="93"/>
    </row>
    <row r="34" spans="1:8" s="92" customFormat="1" ht="12.75" customHeight="1">
      <c r="A34" s="401" t="s">
        <v>5</v>
      </c>
      <c r="B34" s="635" t="s">
        <v>275</v>
      </c>
      <c r="C34" s="635"/>
      <c r="D34" s="635"/>
      <c r="E34" s="635"/>
      <c r="F34" s="635"/>
      <c r="H34" s="93"/>
    </row>
    <row r="35" spans="1:8" s="92" customFormat="1" ht="36" customHeight="1">
      <c r="A35" s="401" t="s">
        <v>146</v>
      </c>
      <c r="B35" s="635" t="s">
        <v>330</v>
      </c>
      <c r="C35" s="635"/>
      <c r="D35" s="635"/>
      <c r="E35" s="635"/>
      <c r="F35" s="635"/>
      <c r="H35" s="93"/>
    </row>
    <row r="36" spans="1:8" s="92" customFormat="1" ht="24" customHeight="1">
      <c r="A36" s="401" t="s">
        <v>147</v>
      </c>
      <c r="B36" s="635" t="s">
        <v>276</v>
      </c>
      <c r="C36" s="635"/>
      <c r="D36" s="635"/>
      <c r="E36" s="635"/>
      <c r="F36" s="635"/>
      <c r="H36" s="93"/>
    </row>
    <row r="37" spans="1:8" ht="12.75" customHeight="1">
      <c r="B37" s="236"/>
      <c r="C37" s="236"/>
      <c r="D37" s="591"/>
      <c r="F37" s="237"/>
    </row>
    <row r="38" spans="1:8" s="91" customFormat="1" ht="12.75" customHeight="1">
      <c r="B38" s="266" t="s">
        <v>71</v>
      </c>
      <c r="C38" s="9"/>
      <c r="D38" s="592"/>
      <c r="E38" s="77"/>
      <c r="F38" s="94"/>
    </row>
    <row r="40" spans="1:8" ht="15" customHeight="1">
      <c r="B40" s="1"/>
      <c r="C40" s="1"/>
      <c r="D40" s="593"/>
      <c r="E40" s="1"/>
      <c r="F40" s="1"/>
    </row>
    <row r="41" spans="1:8" ht="15" customHeight="1">
      <c r="B41" s="1"/>
      <c r="C41" s="1"/>
      <c r="D41" s="593"/>
      <c r="E41" s="1"/>
      <c r="F41" s="1"/>
    </row>
    <row r="42" spans="1:8" ht="15" customHeight="1">
      <c r="B42" s="1"/>
      <c r="C42" s="1"/>
      <c r="D42" s="593"/>
      <c r="E42" s="1"/>
      <c r="F42" s="1"/>
    </row>
    <row r="43" spans="1:8" ht="15" customHeight="1">
      <c r="B43" s="1"/>
      <c r="C43" s="1"/>
      <c r="D43" s="593"/>
      <c r="E43" s="1"/>
      <c r="F43" s="1"/>
    </row>
    <row r="44" spans="1:8" ht="15" customHeight="1">
      <c r="B44" s="1"/>
      <c r="C44" s="1"/>
      <c r="D44" s="593"/>
      <c r="E44" s="1"/>
      <c r="F44" s="1"/>
    </row>
    <row r="45" spans="1:8" ht="15" customHeight="1">
      <c r="B45" s="1"/>
      <c r="C45" s="1"/>
      <c r="D45" s="593"/>
      <c r="E45" s="1"/>
      <c r="F45" s="1"/>
    </row>
    <row r="46" spans="1:8" ht="15" customHeight="1">
      <c r="B46" s="1"/>
      <c r="C46" s="1"/>
      <c r="D46" s="593"/>
      <c r="E46" s="1"/>
      <c r="F46" s="1"/>
    </row>
    <row r="47" spans="1:8" ht="15" customHeight="1">
      <c r="B47" s="1"/>
      <c r="C47" s="1"/>
      <c r="D47" s="593"/>
      <c r="E47" s="1"/>
      <c r="F47" s="1"/>
    </row>
    <row r="48" spans="1:8" ht="15" customHeight="1">
      <c r="B48" s="1"/>
      <c r="C48" s="1"/>
      <c r="D48" s="593"/>
      <c r="E48" s="1"/>
      <c r="F48" s="1"/>
    </row>
    <row r="49" spans="2:6" ht="15" customHeight="1">
      <c r="B49" s="1"/>
      <c r="C49" s="1"/>
      <c r="D49" s="593"/>
      <c r="E49" s="1"/>
      <c r="F49" s="1"/>
    </row>
    <row r="50" spans="2:6" ht="15" customHeight="1">
      <c r="B50" s="1"/>
      <c r="C50" s="1"/>
      <c r="D50" s="593"/>
      <c r="E50" s="1"/>
      <c r="F50" s="1"/>
    </row>
    <row r="51" spans="2:6" ht="15" customHeight="1">
      <c r="B51" s="1"/>
      <c r="C51" s="1"/>
      <c r="D51" s="593"/>
      <c r="E51" s="1"/>
      <c r="F51" s="1"/>
    </row>
    <row r="52" spans="2:6" ht="15" customHeight="1">
      <c r="B52" s="1"/>
      <c r="C52" s="1"/>
      <c r="D52" s="593"/>
      <c r="E52" s="1"/>
      <c r="F52" s="1"/>
    </row>
    <row r="53" spans="2:6" ht="15" customHeight="1">
      <c r="B53" s="1"/>
      <c r="C53" s="1"/>
      <c r="D53" s="593"/>
      <c r="E53" s="1"/>
      <c r="F53" s="1"/>
    </row>
    <row r="54" spans="2:6" ht="15" customHeight="1">
      <c r="B54" s="1"/>
      <c r="C54" s="1"/>
      <c r="D54" s="593"/>
      <c r="E54" s="1"/>
      <c r="F54" s="1"/>
    </row>
    <row r="55" spans="2:6" ht="15" customHeight="1">
      <c r="B55" s="1"/>
      <c r="C55" s="1"/>
      <c r="D55" s="593"/>
      <c r="E55" s="1"/>
      <c r="F55" s="1"/>
    </row>
    <row r="56" spans="2:6" ht="15" customHeight="1">
      <c r="B56" s="1"/>
      <c r="C56" s="1"/>
      <c r="D56" s="593"/>
      <c r="E56" s="1"/>
      <c r="F56" s="1"/>
    </row>
    <row r="57" spans="2:6" ht="15" customHeight="1">
      <c r="B57" s="1"/>
      <c r="C57" s="1"/>
      <c r="D57" s="593"/>
      <c r="E57" s="1"/>
      <c r="F57" s="1"/>
    </row>
    <row r="58" spans="2:6" ht="15" customHeight="1">
      <c r="B58" s="1"/>
      <c r="C58" s="1"/>
      <c r="D58" s="593"/>
      <c r="E58" s="1"/>
      <c r="F58" s="1"/>
    </row>
    <row r="59" spans="2:6" ht="15" customHeight="1">
      <c r="B59" s="1"/>
      <c r="C59" s="1"/>
      <c r="D59" s="593"/>
      <c r="E59" s="1"/>
      <c r="F59" s="1"/>
    </row>
    <row r="60" spans="2:6" ht="15" customHeight="1">
      <c r="B60" s="1"/>
      <c r="C60" s="1"/>
      <c r="D60" s="593"/>
      <c r="E60" s="1"/>
      <c r="F60" s="1"/>
    </row>
    <row r="61" spans="2:6" ht="15" customHeight="1">
      <c r="B61" s="636"/>
      <c r="C61" s="636"/>
    </row>
    <row r="62" spans="2:6" ht="15" customHeight="1">
      <c r="B62" s="1"/>
      <c r="C62" s="1"/>
      <c r="D62" s="593"/>
      <c r="E62" s="1"/>
      <c r="F62" s="1"/>
    </row>
    <row r="63" spans="2:6" ht="15" customHeight="1">
      <c r="B63" s="1"/>
      <c r="C63" s="1"/>
      <c r="D63" s="593"/>
      <c r="E63" s="1"/>
      <c r="F63" s="1"/>
    </row>
    <row r="64" spans="2:6" ht="15" customHeight="1">
      <c r="B64" s="1"/>
      <c r="C64" s="1"/>
      <c r="D64" s="593"/>
      <c r="E64" s="1"/>
      <c r="F64" s="1"/>
    </row>
    <row r="65" spans="2:6" ht="15" customHeight="1">
      <c r="B65" s="1"/>
      <c r="C65" s="1"/>
      <c r="D65" s="593"/>
      <c r="E65" s="1"/>
      <c r="F65" s="1"/>
    </row>
    <row r="66" spans="2:6" ht="15" customHeight="1">
      <c r="B66" s="1"/>
      <c r="C66" s="1"/>
      <c r="D66" s="593"/>
      <c r="E66" s="1"/>
      <c r="F66" s="1"/>
    </row>
    <row r="67" spans="2:6" ht="15" customHeight="1">
      <c r="B67" s="1"/>
      <c r="C67" s="1"/>
      <c r="D67" s="593"/>
      <c r="E67" s="1"/>
      <c r="F67" s="1"/>
    </row>
    <row r="68" spans="2:6" ht="15" customHeight="1">
      <c r="B68" s="1"/>
      <c r="C68" s="1"/>
      <c r="D68" s="593"/>
      <c r="E68" s="1"/>
      <c r="F68" s="1"/>
    </row>
    <row r="69" spans="2:6" ht="15" customHeight="1">
      <c r="B69" s="1"/>
      <c r="C69" s="1"/>
      <c r="D69" s="593"/>
      <c r="E69" s="1"/>
      <c r="F69" s="1"/>
    </row>
    <row r="70" spans="2:6" ht="15" customHeight="1">
      <c r="B70" s="1"/>
      <c r="C70" s="1"/>
      <c r="D70" s="593"/>
      <c r="E70" s="1"/>
      <c r="F70" s="1"/>
    </row>
    <row r="71" spans="2:6" ht="15" customHeight="1">
      <c r="B71" s="1"/>
      <c r="C71" s="1"/>
      <c r="D71" s="593"/>
      <c r="E71" s="1"/>
      <c r="F71" s="1"/>
    </row>
    <row r="72" spans="2:6" ht="15" customHeight="1">
      <c r="B72" s="1"/>
      <c r="C72" s="1"/>
      <c r="D72" s="593"/>
      <c r="E72" s="1"/>
      <c r="F72" s="1"/>
    </row>
    <row r="73" spans="2:6" ht="15" customHeight="1">
      <c r="B73" s="1"/>
      <c r="C73" s="1"/>
      <c r="D73" s="593"/>
      <c r="E73" s="1"/>
      <c r="F73" s="1"/>
    </row>
    <row r="74" spans="2:6" ht="15" customHeight="1">
      <c r="B74" s="1"/>
      <c r="C74" s="1"/>
      <c r="D74" s="593"/>
      <c r="E74" s="1"/>
      <c r="F74" s="1"/>
    </row>
    <row r="75" spans="2:6" ht="15" customHeight="1">
      <c r="B75" s="1"/>
      <c r="C75" s="1"/>
      <c r="D75" s="593"/>
      <c r="E75" s="1"/>
      <c r="F75" s="1"/>
    </row>
    <row r="76" spans="2:6" ht="15" customHeight="1">
      <c r="B76" s="1"/>
      <c r="C76" s="1"/>
      <c r="D76" s="593"/>
      <c r="E76" s="1"/>
      <c r="F76" s="1"/>
    </row>
    <row r="77" spans="2:6" ht="15" customHeight="1">
      <c r="B77" s="1"/>
      <c r="C77" s="1"/>
      <c r="D77" s="593"/>
      <c r="E77" s="1"/>
      <c r="F77" s="1"/>
    </row>
    <row r="78" spans="2:6" ht="15" customHeight="1">
      <c r="B78" s="1"/>
      <c r="C78" s="1"/>
      <c r="D78" s="593"/>
      <c r="E78" s="1"/>
      <c r="F78" s="1"/>
    </row>
    <row r="79" spans="2:6" ht="15" customHeight="1">
      <c r="B79" s="1"/>
      <c r="C79" s="1"/>
      <c r="D79" s="593"/>
      <c r="E79" s="1"/>
      <c r="F79" s="1"/>
    </row>
    <row r="80" spans="2:6" ht="15" customHeight="1">
      <c r="B80" s="1"/>
      <c r="C80" s="1"/>
      <c r="D80" s="593"/>
      <c r="E80" s="1"/>
      <c r="F80" s="1"/>
    </row>
    <row r="81" spans="2:6" ht="15" customHeight="1">
      <c r="B81" s="1"/>
      <c r="C81" s="1"/>
      <c r="D81" s="593"/>
      <c r="E81" s="1"/>
      <c r="F81" s="1"/>
    </row>
    <row r="82" spans="2:6" ht="15" customHeight="1">
      <c r="B82" s="1"/>
      <c r="C82" s="1"/>
      <c r="D82" s="593"/>
      <c r="E82" s="1"/>
      <c r="F82" s="1"/>
    </row>
    <row r="83" spans="2:6" ht="15" customHeight="1">
      <c r="B83" s="1"/>
      <c r="C83" s="1"/>
      <c r="D83" s="593"/>
      <c r="E83" s="1"/>
      <c r="F83" s="1"/>
    </row>
    <row r="84" spans="2:6" ht="15" customHeight="1">
      <c r="B84" s="1"/>
      <c r="C84" s="1"/>
      <c r="D84" s="593"/>
      <c r="E84" s="1"/>
      <c r="F84" s="1"/>
    </row>
    <row r="85" spans="2:6" ht="15" customHeight="1">
      <c r="B85" s="1"/>
      <c r="C85" s="1"/>
      <c r="D85" s="593"/>
      <c r="E85" s="1"/>
      <c r="F85" s="1"/>
    </row>
    <row r="86" spans="2:6" ht="15" customHeight="1">
      <c r="B86" s="1"/>
      <c r="C86" s="1"/>
      <c r="D86" s="593"/>
      <c r="E86" s="1"/>
      <c r="F86" s="1"/>
    </row>
    <row r="87" spans="2:6" ht="15" customHeight="1">
      <c r="B87" s="1"/>
      <c r="C87" s="1"/>
      <c r="D87" s="593"/>
      <c r="E87" s="1"/>
      <c r="F87" s="1"/>
    </row>
    <row r="88" spans="2:6" ht="15" customHeight="1">
      <c r="B88" s="1"/>
      <c r="C88" s="1"/>
      <c r="D88" s="593"/>
      <c r="E88" s="1"/>
      <c r="F88" s="1"/>
    </row>
    <row r="89" spans="2:6" ht="15" customHeight="1">
      <c r="B89" s="1"/>
      <c r="C89" s="1"/>
      <c r="D89" s="593"/>
      <c r="E89" s="1"/>
      <c r="F89" s="1"/>
    </row>
    <row r="90" spans="2:6" ht="15" customHeight="1">
      <c r="B90" s="1"/>
      <c r="C90" s="1"/>
      <c r="D90" s="593"/>
      <c r="E90" s="1"/>
      <c r="F90" s="1"/>
    </row>
    <row r="91" spans="2:6" ht="15" customHeight="1">
      <c r="B91" s="1"/>
      <c r="C91" s="1"/>
      <c r="D91" s="593"/>
      <c r="E91" s="1"/>
      <c r="F91" s="1"/>
    </row>
    <row r="92" spans="2:6" ht="15" customHeight="1">
      <c r="B92" s="1"/>
      <c r="C92" s="1"/>
      <c r="D92" s="593"/>
      <c r="E92" s="1"/>
      <c r="F92" s="1"/>
    </row>
    <row r="93" spans="2:6" ht="15" customHeight="1">
      <c r="B93" s="1"/>
      <c r="C93" s="1"/>
      <c r="D93" s="593"/>
      <c r="E93" s="1"/>
      <c r="F93" s="1"/>
    </row>
    <row r="94" spans="2:6" ht="15" customHeight="1">
      <c r="B94" s="1"/>
      <c r="C94" s="1"/>
      <c r="D94" s="593"/>
      <c r="E94" s="1"/>
      <c r="F94" s="1"/>
    </row>
    <row r="95" spans="2:6" ht="15" customHeight="1">
      <c r="B95" s="1"/>
      <c r="C95" s="1"/>
      <c r="D95" s="593"/>
      <c r="E95" s="1"/>
      <c r="F95" s="1"/>
    </row>
    <row r="96" spans="2:6" ht="15" customHeight="1">
      <c r="B96" s="1"/>
      <c r="C96" s="1"/>
      <c r="D96" s="593"/>
      <c r="E96" s="1"/>
      <c r="F96" s="1"/>
    </row>
    <row r="97" spans="2:6" ht="15" customHeight="1">
      <c r="B97" s="1"/>
      <c r="C97" s="1"/>
      <c r="D97" s="593"/>
      <c r="E97" s="1"/>
      <c r="F97" s="1"/>
    </row>
    <row r="98" spans="2:6" ht="15" customHeight="1">
      <c r="B98" s="1"/>
      <c r="C98" s="1"/>
      <c r="D98" s="593"/>
      <c r="E98" s="1"/>
      <c r="F98" s="1"/>
    </row>
    <row r="99" spans="2:6" ht="15" customHeight="1">
      <c r="B99" s="1"/>
      <c r="C99" s="1"/>
      <c r="D99" s="593"/>
      <c r="E99" s="1"/>
      <c r="F99" s="1"/>
    </row>
    <row r="100" spans="2:6" ht="15" customHeight="1">
      <c r="B100" s="1"/>
      <c r="C100" s="1"/>
      <c r="D100" s="593"/>
      <c r="E100" s="1"/>
      <c r="F100" s="1"/>
    </row>
    <row r="101" spans="2:6" ht="15" customHeight="1">
      <c r="B101" s="1"/>
      <c r="C101" s="1"/>
      <c r="D101" s="593"/>
      <c r="E101" s="1"/>
      <c r="F101" s="1"/>
    </row>
    <row r="102" spans="2:6" ht="15" customHeight="1">
      <c r="B102" s="1"/>
      <c r="C102" s="1"/>
      <c r="D102" s="593"/>
      <c r="E102" s="1"/>
      <c r="F102" s="1"/>
    </row>
    <row r="103" spans="2:6" ht="15" customHeight="1">
      <c r="B103" s="1"/>
      <c r="C103" s="1"/>
      <c r="D103" s="593"/>
      <c r="E103" s="1"/>
      <c r="F103" s="1"/>
    </row>
    <row r="104" spans="2:6" ht="15" customHeight="1">
      <c r="B104" s="1"/>
      <c r="C104" s="1"/>
      <c r="D104" s="593"/>
      <c r="E104" s="1"/>
      <c r="F104" s="1"/>
    </row>
    <row r="105" spans="2:6" ht="15" customHeight="1">
      <c r="B105" s="1"/>
      <c r="C105" s="1"/>
      <c r="D105" s="593"/>
      <c r="E105" s="1"/>
      <c r="F105" s="1"/>
    </row>
    <row r="106" spans="2:6" ht="15" customHeight="1">
      <c r="B106" s="1"/>
      <c r="C106" s="1"/>
      <c r="D106" s="593"/>
      <c r="E106" s="1"/>
      <c r="F106" s="1"/>
    </row>
  </sheetData>
  <mergeCells count="6">
    <mergeCell ref="B35:F35"/>
    <mergeCell ref="B36:F36"/>
    <mergeCell ref="B61:C61"/>
    <mergeCell ref="B33:F33"/>
    <mergeCell ref="B32:F32"/>
    <mergeCell ref="B34:F34"/>
  </mergeCells>
  <pageMargins left="0.70866141732283472" right="0.70866141732283472" top="0.74803149606299213" bottom="0.74803149606299213" header="0.31496062992125984" footer="0.31496062992125984"/>
  <pageSetup scale="6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87"/>
  <sheetViews>
    <sheetView view="pageBreakPreview" zoomScale="120" zoomScaleNormal="100" zoomScaleSheetLayoutView="120" workbookViewId="0">
      <selection activeCell="B32" sqref="B32:F32"/>
    </sheetView>
  </sheetViews>
  <sheetFormatPr defaultColWidth="21.5" defaultRowHeight="12"/>
  <cols>
    <col min="1" max="1" width="2.33203125" style="8" customWidth="1"/>
    <col min="2" max="2" width="75.83203125" style="8" customWidth="1"/>
    <col min="3" max="3" width="11.83203125" style="102" customWidth="1"/>
    <col min="4" max="4" width="11.83203125" style="115" customWidth="1"/>
    <col min="5" max="5" width="3.83203125" style="115" customWidth="1"/>
    <col min="6" max="6" width="11.83203125" style="8" customWidth="1"/>
    <col min="7" max="7" width="3.83203125" style="115" customWidth="1"/>
    <col min="8" max="16384" width="21.5" style="8"/>
  </cols>
  <sheetData>
    <row r="1" spans="1:7" s="87" customFormat="1" ht="12.75" customHeight="1">
      <c r="A1" s="640" t="s">
        <v>0</v>
      </c>
      <c r="B1" s="640"/>
      <c r="C1" s="95"/>
      <c r="D1" s="101"/>
      <c r="E1" s="101"/>
      <c r="G1" s="101"/>
    </row>
    <row r="2" spans="1:7" s="87" customFormat="1" ht="12.75" customHeight="1">
      <c r="A2" s="640" t="s">
        <v>79</v>
      </c>
      <c r="B2" s="640"/>
      <c r="C2" s="95"/>
      <c r="D2" s="101"/>
      <c r="E2" s="101"/>
      <c r="G2" s="101"/>
    </row>
    <row r="3" spans="1:7" s="87" customFormat="1" ht="12.75" customHeight="1">
      <c r="A3" s="641" t="s">
        <v>26</v>
      </c>
      <c r="B3" s="641"/>
      <c r="C3" s="95"/>
      <c r="D3" s="101"/>
      <c r="E3" s="101"/>
      <c r="G3" s="101"/>
    </row>
    <row r="4" spans="1:7" s="87" customFormat="1" ht="12.75" customHeight="1">
      <c r="A4" s="641" t="s">
        <v>80</v>
      </c>
      <c r="B4" s="641"/>
      <c r="C4" s="95"/>
      <c r="D4" s="101"/>
      <c r="E4" s="101"/>
      <c r="G4" s="101"/>
    </row>
    <row r="5" spans="1:7" s="87" customFormat="1" ht="12.75" customHeight="1">
      <c r="A5" s="96"/>
      <c r="B5" s="96"/>
      <c r="C5" s="95"/>
      <c r="D5" s="101"/>
      <c r="E5" s="101"/>
      <c r="G5" s="101"/>
    </row>
    <row r="6" spans="1:7" ht="12.75" customHeight="1">
      <c r="B6" s="96"/>
      <c r="C6" s="102" t="s">
        <v>1</v>
      </c>
      <c r="D6" s="535">
        <v>2023</v>
      </c>
      <c r="E6" s="535"/>
      <c r="F6" s="528">
        <v>2022</v>
      </c>
      <c r="G6" s="528"/>
    </row>
    <row r="7" spans="1:7" ht="12.75" customHeight="1">
      <c r="A7" s="638" t="s">
        <v>20</v>
      </c>
      <c r="B7" s="638"/>
      <c r="C7" s="103"/>
      <c r="D7" s="326">
        <v>445</v>
      </c>
      <c r="E7" s="566" t="s">
        <v>25</v>
      </c>
      <c r="F7" s="322">
        <v>-148</v>
      </c>
      <c r="G7" s="567" t="s">
        <v>25</v>
      </c>
    </row>
    <row r="8" spans="1:7" ht="12.75" customHeight="1">
      <c r="A8" s="639" t="s">
        <v>72</v>
      </c>
      <c r="B8" s="639"/>
      <c r="C8" s="104"/>
      <c r="D8" s="536"/>
      <c r="E8" s="182"/>
      <c r="F8" s="537"/>
      <c r="G8" s="391"/>
    </row>
    <row r="9" spans="1:7" ht="12.75" customHeight="1">
      <c r="A9" s="175"/>
      <c r="B9" s="176" t="s">
        <v>73</v>
      </c>
      <c r="C9" s="104"/>
      <c r="D9" s="302"/>
      <c r="E9" s="182"/>
      <c r="F9" s="320"/>
      <c r="G9" s="391"/>
    </row>
    <row r="10" spans="1:7" ht="12.75" customHeight="1">
      <c r="A10" s="175"/>
      <c r="B10" s="247" t="s">
        <v>74</v>
      </c>
      <c r="C10" s="104"/>
      <c r="D10" s="302"/>
      <c r="E10" s="182"/>
      <c r="F10" s="320"/>
      <c r="G10" s="391"/>
    </row>
    <row r="11" spans="1:7" ht="12.75" customHeight="1">
      <c r="A11" s="175"/>
      <c r="B11" s="468" t="s">
        <v>163</v>
      </c>
      <c r="C11" s="104"/>
      <c r="D11" s="325">
        <v>63</v>
      </c>
      <c r="E11" s="116"/>
      <c r="F11" s="321">
        <v>-93</v>
      </c>
      <c r="G11" s="387"/>
    </row>
    <row r="12" spans="1:7" ht="12.75" customHeight="1">
      <c r="A12" s="175"/>
      <c r="B12" s="468" t="s">
        <v>130</v>
      </c>
      <c r="C12" s="104"/>
      <c r="D12" s="325">
        <v>52</v>
      </c>
      <c r="E12" s="116"/>
      <c r="F12" s="321">
        <v>62</v>
      </c>
      <c r="G12" s="387"/>
    </row>
    <row r="13" spans="1:7" ht="12.75" customHeight="1">
      <c r="A13" s="175"/>
      <c r="B13" s="468" t="s">
        <v>331</v>
      </c>
      <c r="C13" s="104">
        <v>9</v>
      </c>
      <c r="D13" s="325">
        <v>-31</v>
      </c>
      <c r="E13" s="116"/>
      <c r="F13" s="321">
        <v>8</v>
      </c>
      <c r="G13" s="387"/>
    </row>
    <row r="14" spans="1:7" ht="12.75" customHeight="1">
      <c r="A14" s="177"/>
      <c r="B14" s="178"/>
      <c r="C14" s="107"/>
      <c r="D14" s="326">
        <f>SUM(D11:D13)</f>
        <v>84</v>
      </c>
      <c r="E14" s="117"/>
      <c r="F14" s="322">
        <f>SUM(F11:F13)</f>
        <v>-23</v>
      </c>
      <c r="G14" s="393"/>
    </row>
    <row r="15" spans="1:7" ht="12.75" customHeight="1">
      <c r="A15" s="175"/>
      <c r="B15" s="176" t="s">
        <v>75</v>
      </c>
      <c r="C15" s="104"/>
      <c r="D15" s="536"/>
      <c r="E15" s="182"/>
      <c r="F15" s="537"/>
      <c r="G15" s="391"/>
    </row>
    <row r="16" spans="1:7" ht="12.75" customHeight="1">
      <c r="A16" s="175"/>
      <c r="B16" s="253" t="s">
        <v>306</v>
      </c>
      <c r="C16" s="104"/>
      <c r="D16" s="325">
        <v>22</v>
      </c>
      <c r="E16" s="116"/>
      <c r="F16" s="321">
        <v>-19</v>
      </c>
      <c r="G16" s="387"/>
    </row>
    <row r="17" spans="1:7" ht="12.75" customHeight="1">
      <c r="A17" s="601"/>
      <c r="B17" s="601" t="s">
        <v>95</v>
      </c>
      <c r="C17" s="568"/>
      <c r="D17" s="327"/>
      <c r="E17" s="238"/>
      <c r="F17" s="569"/>
      <c r="G17" s="392"/>
    </row>
    <row r="18" spans="1:7" ht="12.75" customHeight="1">
      <c r="A18" s="179"/>
      <c r="B18" s="538" t="s">
        <v>131</v>
      </c>
      <c r="C18" s="109"/>
      <c r="D18" s="539">
        <v>0</v>
      </c>
      <c r="E18" s="118"/>
      <c r="F18" s="319">
        <v>0</v>
      </c>
      <c r="G18" s="390"/>
    </row>
    <row r="19" spans="1:7" ht="12.75" customHeight="1">
      <c r="A19" s="175"/>
      <c r="B19" s="176" t="s">
        <v>76</v>
      </c>
      <c r="C19" s="104"/>
      <c r="D19" s="536"/>
      <c r="E19" s="182"/>
      <c r="F19" s="320"/>
      <c r="G19" s="391"/>
    </row>
    <row r="20" spans="1:7" ht="12.75" customHeight="1">
      <c r="A20" s="175"/>
      <c r="B20" s="254" t="s">
        <v>127</v>
      </c>
      <c r="C20" s="104"/>
      <c r="D20" s="302"/>
      <c r="E20" s="182"/>
      <c r="F20" s="320"/>
      <c r="G20" s="391"/>
    </row>
    <row r="21" spans="1:7" ht="12.75" customHeight="1">
      <c r="A21" s="175"/>
      <c r="B21" s="540" t="s">
        <v>307</v>
      </c>
      <c r="C21" s="104"/>
      <c r="D21" s="529">
        <v>-4</v>
      </c>
      <c r="E21" s="116"/>
      <c r="F21" s="531">
        <v>-7</v>
      </c>
      <c r="G21" s="387"/>
    </row>
    <row r="22" spans="1:7" ht="12.75" customHeight="1">
      <c r="A22" s="570"/>
      <c r="B22" s="571" t="s">
        <v>57</v>
      </c>
      <c r="C22" s="572"/>
      <c r="D22" s="327"/>
      <c r="E22" s="238"/>
      <c r="F22" s="569"/>
      <c r="G22" s="392"/>
    </row>
    <row r="23" spans="1:7" ht="12.75" customHeight="1">
      <c r="A23" s="179"/>
      <c r="B23" s="255" t="s">
        <v>132</v>
      </c>
      <c r="C23" s="109">
        <v>21</v>
      </c>
      <c r="D23" s="324">
        <v>-227</v>
      </c>
      <c r="E23" s="118"/>
      <c r="F23" s="319">
        <v>565</v>
      </c>
      <c r="G23" s="390"/>
    </row>
    <row r="24" spans="1:7" ht="12.75" customHeight="1">
      <c r="A24" s="638" t="s">
        <v>77</v>
      </c>
      <c r="B24" s="638"/>
      <c r="C24" s="107"/>
      <c r="D24" s="326">
        <f>SUM(D14+D16+D18+D21+D23)</f>
        <v>-125</v>
      </c>
      <c r="E24" s="117"/>
      <c r="F24" s="322">
        <f>SUM(F14+F16+F18+F21+F23)</f>
        <v>516</v>
      </c>
      <c r="G24" s="393"/>
    </row>
    <row r="25" spans="1:7" ht="12.75" customHeight="1" thickBot="1">
      <c r="A25" s="644" t="s">
        <v>78</v>
      </c>
      <c r="B25" s="644"/>
      <c r="C25" s="541"/>
      <c r="D25" s="532">
        <f>D24+D7</f>
        <v>320</v>
      </c>
      <c r="E25" s="542" t="s">
        <v>25</v>
      </c>
      <c r="F25" s="534">
        <f>F24+F7</f>
        <v>368</v>
      </c>
      <c r="G25" s="543" t="s">
        <v>25</v>
      </c>
    </row>
    <row r="26" spans="1:7" ht="12.75" customHeight="1">
      <c r="A26" s="645" t="s">
        <v>332</v>
      </c>
      <c r="B26" s="645"/>
      <c r="C26" s="110"/>
      <c r="D26" s="325"/>
      <c r="E26" s="172"/>
      <c r="F26" s="321"/>
      <c r="G26" s="400"/>
    </row>
    <row r="27" spans="1:7" ht="12.75" customHeight="1">
      <c r="A27" s="175"/>
      <c r="B27" s="256" t="s">
        <v>68</v>
      </c>
      <c r="C27" s="110"/>
      <c r="D27" s="325">
        <v>365</v>
      </c>
      <c r="E27" s="172" t="s">
        <v>25</v>
      </c>
      <c r="F27" s="321">
        <v>388</v>
      </c>
      <c r="G27" s="400" t="s">
        <v>25</v>
      </c>
    </row>
    <row r="28" spans="1:7" ht="12.75" customHeight="1">
      <c r="A28" s="175"/>
      <c r="B28" s="256" t="s">
        <v>118</v>
      </c>
      <c r="C28" s="104"/>
      <c r="D28" s="325">
        <v>-45</v>
      </c>
      <c r="E28" s="116"/>
      <c r="F28" s="321">
        <v>-20</v>
      </c>
      <c r="G28" s="387"/>
    </row>
    <row r="29" spans="1:7" ht="12.75" customHeight="1" thickBot="1">
      <c r="A29" s="180"/>
      <c r="B29" s="181"/>
      <c r="C29" s="112"/>
      <c r="D29" s="328">
        <f>D27+D28</f>
        <v>320</v>
      </c>
      <c r="E29" s="173" t="s">
        <v>25</v>
      </c>
      <c r="F29" s="323">
        <f>F27+F28</f>
        <v>368</v>
      </c>
      <c r="G29" s="257" t="s">
        <v>25</v>
      </c>
    </row>
    <row r="30" spans="1:7" s="98" customFormat="1" ht="25.5" customHeight="1">
      <c r="A30" s="401" t="s">
        <v>4</v>
      </c>
      <c r="B30" s="642" t="s">
        <v>293</v>
      </c>
      <c r="C30" s="642"/>
      <c r="D30" s="642"/>
      <c r="E30" s="642"/>
      <c r="F30" s="642"/>
      <c r="G30" s="239"/>
    </row>
    <row r="31" spans="1:7" s="98" customFormat="1" ht="25.5" customHeight="1">
      <c r="A31" s="401" t="s">
        <v>60</v>
      </c>
      <c r="B31" s="642" t="s">
        <v>294</v>
      </c>
      <c r="C31" s="642"/>
      <c r="D31" s="642"/>
      <c r="E31" s="642"/>
      <c r="F31" s="642"/>
    </row>
    <row r="32" spans="1:7" ht="25.5" customHeight="1">
      <c r="A32" s="401" t="s">
        <v>5</v>
      </c>
      <c r="B32" s="642" t="s">
        <v>276</v>
      </c>
      <c r="C32" s="642"/>
      <c r="D32" s="642"/>
      <c r="E32" s="642"/>
      <c r="F32" s="642"/>
      <c r="G32" s="8"/>
    </row>
    <row r="33" spans="1:7" ht="12.75" customHeight="1">
      <c r="A33" s="113"/>
      <c r="B33" s="191"/>
      <c r="C33" s="191"/>
      <c r="D33" s="191"/>
      <c r="E33" s="191"/>
      <c r="F33" s="191"/>
      <c r="G33" s="191"/>
    </row>
    <row r="34" spans="1:7" ht="12.75" customHeight="1">
      <c r="A34" s="114"/>
      <c r="B34" s="643" t="s">
        <v>71</v>
      </c>
      <c r="C34" s="643"/>
      <c r="D34" s="643"/>
      <c r="E34" s="643"/>
      <c r="F34" s="643"/>
      <c r="G34" s="8"/>
    </row>
    <row r="35" spans="1:7" ht="11.45" customHeight="1">
      <c r="C35" s="8"/>
      <c r="D35" s="8"/>
      <c r="E35" s="8"/>
      <c r="G35" s="8"/>
    </row>
    <row r="36" spans="1:7" ht="15" customHeight="1"/>
    <row r="37" spans="1:7" ht="15" customHeight="1"/>
    <row r="38" spans="1:7" ht="15" customHeight="1"/>
    <row r="39" spans="1:7" ht="15" customHeight="1"/>
    <row r="40" spans="1:7" ht="15" customHeight="1"/>
    <row r="41" spans="1:7" ht="15" customHeight="1"/>
    <row r="42" spans="1:7" ht="15" customHeight="1"/>
    <row r="43" spans="1:7" ht="15" customHeight="1"/>
    <row r="44" spans="1:7" ht="15" customHeight="1"/>
    <row r="45" spans="1:7" ht="15" customHeight="1"/>
    <row r="46" spans="1:7" ht="15" customHeight="1"/>
    <row r="47" spans="1:7" ht="15" customHeight="1"/>
    <row r="48" spans="1:7"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sheetData>
  <mergeCells count="13">
    <mergeCell ref="B30:F30"/>
    <mergeCell ref="B31:F31"/>
    <mergeCell ref="B32:F32"/>
    <mergeCell ref="B34:F34"/>
    <mergeCell ref="A25:B25"/>
    <mergeCell ref="A26:B26"/>
    <mergeCell ref="A24:B24"/>
    <mergeCell ref="A7:B7"/>
    <mergeCell ref="A8:B8"/>
    <mergeCell ref="A1:B1"/>
    <mergeCell ref="A2:B2"/>
    <mergeCell ref="A3:B3"/>
    <mergeCell ref="A4:B4"/>
  </mergeCells>
  <pageMargins left="0.70866141732283472" right="0.70866141732283472" top="0.74803149606299213" bottom="0.74803149606299213" header="0.31496062992125984" footer="0.31496062992125984"/>
  <pageSetup scale="83" orientation="portrait" r:id="rId1"/>
  <ignoredErrors>
    <ignoredError sqref="A30:A32"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G100"/>
  <sheetViews>
    <sheetView view="pageBreakPreview" zoomScale="120" zoomScaleNormal="100" zoomScaleSheetLayoutView="120" workbookViewId="0">
      <selection activeCell="I16" sqref="I16"/>
    </sheetView>
  </sheetViews>
  <sheetFormatPr defaultColWidth="21.5" defaultRowHeight="12.75"/>
  <cols>
    <col min="1" max="1" width="2.5" style="8" customWidth="1"/>
    <col min="2" max="2" width="59.5" style="8" customWidth="1"/>
    <col min="3" max="3" width="10.1640625" style="8" customWidth="1"/>
    <col min="4" max="4" width="13.83203125" style="8" customWidth="1"/>
    <col min="5" max="5" width="3.83203125" style="263" customWidth="1"/>
    <col min="6" max="6" width="13.83203125" customWidth="1"/>
    <col min="7" max="7" width="3.83203125" style="263" customWidth="1"/>
    <col min="8" max="16384" width="21.5" style="8"/>
  </cols>
  <sheetData>
    <row r="1" spans="1:7" ht="12.75" customHeight="1">
      <c r="A1" s="608" t="s">
        <v>0</v>
      </c>
      <c r="B1" s="136"/>
      <c r="C1" s="96"/>
      <c r="D1" s="125"/>
    </row>
    <row r="2" spans="1:7" ht="12.75" customHeight="1">
      <c r="A2" s="608" t="s">
        <v>38</v>
      </c>
      <c r="B2" s="136"/>
      <c r="C2" s="136"/>
      <c r="D2" s="136"/>
    </row>
    <row r="3" spans="1:7" ht="12.75" customHeight="1">
      <c r="A3" s="609" t="s">
        <v>84</v>
      </c>
      <c r="C3" s="95"/>
      <c r="D3" s="125"/>
    </row>
    <row r="4" spans="1:7" ht="12.75" customHeight="1">
      <c r="A4" s="609" t="s">
        <v>80</v>
      </c>
      <c r="C4" s="96"/>
      <c r="D4" s="125"/>
    </row>
    <row r="5" spans="1:7" ht="12.75" customHeight="1">
      <c r="A5" s="96"/>
      <c r="B5" s="96"/>
      <c r="C5" s="96"/>
      <c r="D5" s="126" t="s">
        <v>85</v>
      </c>
      <c r="F5" s="242" t="s">
        <v>119</v>
      </c>
    </row>
    <row r="6" spans="1:7" ht="12.75" customHeight="1">
      <c r="A6" s="96"/>
      <c r="B6" s="96"/>
      <c r="C6" s="102" t="s">
        <v>1</v>
      </c>
      <c r="D6" s="127">
        <v>2023</v>
      </c>
      <c r="F6" s="241">
        <v>2022</v>
      </c>
    </row>
    <row r="7" spans="1:7" ht="12.75" customHeight="1">
      <c r="A7" s="552" t="s">
        <v>39</v>
      </c>
      <c r="B7" s="553"/>
      <c r="C7" s="554"/>
      <c r="D7" s="555"/>
      <c r="E7" s="556"/>
      <c r="F7" s="555"/>
      <c r="G7" s="556"/>
    </row>
    <row r="8" spans="1:7" ht="12.75" customHeight="1">
      <c r="A8" s="87" t="s">
        <v>40</v>
      </c>
      <c r="C8" s="10">
        <v>12</v>
      </c>
      <c r="D8" s="314">
        <v>1594</v>
      </c>
      <c r="E8" s="377" t="s">
        <v>25</v>
      </c>
      <c r="F8" s="308">
        <v>1291</v>
      </c>
      <c r="G8" s="383" t="s">
        <v>25</v>
      </c>
    </row>
    <row r="9" spans="1:7" ht="12.75" customHeight="1">
      <c r="A9" s="87" t="s">
        <v>41</v>
      </c>
      <c r="C9" s="10">
        <v>13</v>
      </c>
      <c r="D9" s="314">
        <v>258</v>
      </c>
      <c r="E9" s="378"/>
      <c r="F9" s="308">
        <v>252</v>
      </c>
      <c r="G9" s="378"/>
    </row>
    <row r="10" spans="1:7" ht="12.75" customHeight="1">
      <c r="A10" s="87" t="s">
        <v>42</v>
      </c>
      <c r="C10" s="10">
        <v>14</v>
      </c>
      <c r="D10" s="314">
        <v>84</v>
      </c>
      <c r="E10" s="378"/>
      <c r="F10" s="308">
        <v>67</v>
      </c>
      <c r="G10" s="378"/>
    </row>
    <row r="11" spans="1:7" ht="12.75" customHeight="1">
      <c r="A11" s="87" t="s">
        <v>43</v>
      </c>
      <c r="C11" s="13">
        <v>15</v>
      </c>
      <c r="D11" s="314">
        <v>3768</v>
      </c>
      <c r="E11" s="378"/>
      <c r="F11" s="308">
        <v>3322</v>
      </c>
      <c r="G11" s="378"/>
    </row>
    <row r="12" spans="1:7" ht="12.75" customHeight="1">
      <c r="A12" s="87" t="s">
        <v>44</v>
      </c>
      <c r="C12" s="13">
        <v>17</v>
      </c>
      <c r="D12" s="314">
        <v>97</v>
      </c>
      <c r="E12" s="378"/>
      <c r="F12" s="308">
        <v>472</v>
      </c>
      <c r="G12" s="378"/>
    </row>
    <row r="13" spans="1:7" ht="12.75" customHeight="1">
      <c r="A13" s="87" t="s">
        <v>45</v>
      </c>
      <c r="C13" s="13">
        <v>18</v>
      </c>
      <c r="D13" s="314">
        <v>133</v>
      </c>
      <c r="E13" s="378"/>
      <c r="F13" s="308">
        <v>181</v>
      </c>
      <c r="G13" s="378"/>
    </row>
    <row r="14" spans="1:7" ht="12.75" customHeight="1">
      <c r="A14" s="121" t="s">
        <v>46</v>
      </c>
      <c r="B14" s="122"/>
      <c r="C14" s="14"/>
      <c r="D14" s="315">
        <f>SUM(D8:D13)</f>
        <v>5934</v>
      </c>
      <c r="E14" s="379"/>
      <c r="F14" s="309">
        <f>SUM(F8:F13)</f>
        <v>5585</v>
      </c>
      <c r="G14" s="379"/>
    </row>
    <row r="15" spans="1:7" ht="12.75" customHeight="1">
      <c r="A15" s="87" t="s">
        <v>47</v>
      </c>
      <c r="C15" s="10">
        <v>19</v>
      </c>
      <c r="D15" s="314">
        <v>1375</v>
      </c>
      <c r="E15" s="378"/>
      <c r="F15" s="308">
        <v>1214</v>
      </c>
      <c r="G15" s="378"/>
    </row>
    <row r="16" spans="1:7" ht="12.75" customHeight="1">
      <c r="A16" s="87" t="s">
        <v>48</v>
      </c>
      <c r="C16" s="10">
        <v>20</v>
      </c>
      <c r="D16" s="314">
        <v>3566</v>
      </c>
      <c r="E16" s="378"/>
      <c r="F16" s="308">
        <v>3873</v>
      </c>
      <c r="G16" s="378"/>
    </row>
    <row r="17" spans="1:7" ht="12.75" customHeight="1">
      <c r="A17" s="87" t="s">
        <v>49</v>
      </c>
      <c r="C17" s="10">
        <v>9</v>
      </c>
      <c r="D17" s="314">
        <v>455</v>
      </c>
      <c r="E17" s="378"/>
      <c r="F17" s="308">
        <v>381</v>
      </c>
      <c r="G17" s="378"/>
    </row>
    <row r="18" spans="1:7" ht="12.75" customHeight="1">
      <c r="A18" s="87" t="s">
        <v>44</v>
      </c>
      <c r="C18" s="13">
        <v>17</v>
      </c>
      <c r="D18" s="314">
        <v>757</v>
      </c>
      <c r="E18" s="378"/>
      <c r="F18" s="308">
        <v>899</v>
      </c>
      <c r="G18" s="378"/>
    </row>
    <row r="19" spans="1:7" ht="12.75" customHeight="1">
      <c r="A19" s="87" t="s">
        <v>45</v>
      </c>
      <c r="C19" s="13">
        <v>18</v>
      </c>
      <c r="D19" s="422">
        <v>371</v>
      </c>
      <c r="E19" s="378"/>
      <c r="F19" s="544">
        <v>372</v>
      </c>
      <c r="G19" s="378"/>
    </row>
    <row r="20" spans="1:7" ht="12.75" customHeight="1">
      <c r="A20" s="121" t="s">
        <v>50</v>
      </c>
      <c r="B20" s="122"/>
      <c r="C20" s="14"/>
      <c r="D20" s="315">
        <f>SUM(D15:D19)</f>
        <v>6524</v>
      </c>
      <c r="E20" s="379"/>
      <c r="F20" s="309">
        <f>SUM(F15:F19)</f>
        <v>6739</v>
      </c>
      <c r="G20" s="379"/>
    </row>
    <row r="21" spans="1:7" ht="12.75" customHeight="1" thickBot="1">
      <c r="A21" s="545"/>
      <c r="B21" s="545"/>
      <c r="C21" s="546"/>
      <c r="D21" s="547">
        <f>SUM(D14,D20)</f>
        <v>12458</v>
      </c>
      <c r="E21" s="382" t="s">
        <v>25</v>
      </c>
      <c r="F21" s="548">
        <f>SUM(F14,F20)</f>
        <v>12324</v>
      </c>
      <c r="G21" s="385" t="s">
        <v>25</v>
      </c>
    </row>
    <row r="22" spans="1:7" ht="12.75" customHeight="1">
      <c r="A22" s="124" t="s">
        <v>51</v>
      </c>
      <c r="B22" s="136"/>
      <c r="D22" s="317"/>
      <c r="E22" s="53"/>
      <c r="F22" s="311"/>
      <c r="G22" s="53"/>
    </row>
    <row r="23" spans="1:7" ht="12.75" customHeight="1">
      <c r="A23" s="87" t="s">
        <v>52</v>
      </c>
      <c r="C23" s="10">
        <v>22</v>
      </c>
      <c r="D23" s="314">
        <v>1820</v>
      </c>
      <c r="E23" s="381" t="s">
        <v>25</v>
      </c>
      <c r="F23" s="308">
        <v>1286</v>
      </c>
      <c r="G23" s="384" t="s">
        <v>25</v>
      </c>
    </row>
    <row r="24" spans="1:7" ht="12.75" customHeight="1">
      <c r="A24" s="87" t="s">
        <v>2</v>
      </c>
      <c r="C24" s="13">
        <v>23</v>
      </c>
      <c r="D24" s="301">
        <v>78</v>
      </c>
      <c r="E24" s="378"/>
      <c r="F24" s="312">
        <v>82</v>
      </c>
      <c r="G24" s="378"/>
    </row>
    <row r="25" spans="1:7" ht="12.75" customHeight="1">
      <c r="A25" s="87" t="s">
        <v>53</v>
      </c>
      <c r="C25" s="10">
        <v>14</v>
      </c>
      <c r="D25" s="301">
        <v>3455</v>
      </c>
      <c r="E25" s="378"/>
      <c r="F25" s="312">
        <v>3290</v>
      </c>
      <c r="G25" s="378"/>
    </row>
    <row r="26" spans="1:7" ht="12.75" customHeight="1">
      <c r="A26" s="87" t="s">
        <v>82</v>
      </c>
      <c r="C26" s="13">
        <v>24</v>
      </c>
      <c r="D26" s="301">
        <v>148</v>
      </c>
      <c r="E26" s="378"/>
      <c r="F26" s="312">
        <v>345</v>
      </c>
      <c r="G26" s="378"/>
    </row>
    <row r="27" spans="1:7" ht="12.75" customHeight="1">
      <c r="A27" s="87" t="s">
        <v>83</v>
      </c>
      <c r="C27" s="13">
        <v>25</v>
      </c>
      <c r="D27" s="549">
        <v>437</v>
      </c>
      <c r="E27" s="378"/>
      <c r="F27" s="550">
        <v>434</v>
      </c>
      <c r="G27" s="378"/>
    </row>
    <row r="28" spans="1:7" ht="12.75" customHeight="1">
      <c r="A28" s="121" t="s">
        <v>55</v>
      </c>
      <c r="B28" s="122"/>
      <c r="C28" s="14"/>
      <c r="D28" s="559">
        <f>SUM(D23:D27)</f>
        <v>5938</v>
      </c>
      <c r="E28" s="379"/>
      <c r="F28" s="560">
        <f>SUM(F23:F27)</f>
        <v>5437</v>
      </c>
      <c r="G28" s="379"/>
    </row>
    <row r="29" spans="1:7" ht="12.75" customHeight="1">
      <c r="A29" s="87" t="s">
        <v>2</v>
      </c>
      <c r="C29" s="13">
        <v>23</v>
      </c>
      <c r="D29" s="301">
        <v>90</v>
      </c>
      <c r="E29" s="378"/>
      <c r="F29" s="312">
        <v>152</v>
      </c>
      <c r="G29" s="378"/>
    </row>
    <row r="30" spans="1:7" ht="12.75" customHeight="1">
      <c r="A30" s="87" t="s">
        <v>53</v>
      </c>
      <c r="C30" s="10">
        <v>14</v>
      </c>
      <c r="D30" s="301">
        <v>1209</v>
      </c>
      <c r="E30" s="378"/>
      <c r="F30" s="312">
        <v>1444</v>
      </c>
      <c r="G30" s="378"/>
    </row>
    <row r="31" spans="1:7" ht="12.75" customHeight="1">
      <c r="A31" s="87" t="s">
        <v>56</v>
      </c>
      <c r="C31" s="13">
        <v>26</v>
      </c>
      <c r="D31" s="301">
        <v>5607</v>
      </c>
      <c r="E31" s="378"/>
      <c r="F31" s="312">
        <v>5980</v>
      </c>
      <c r="G31" s="378"/>
    </row>
    <row r="32" spans="1:7" ht="12.75" customHeight="1">
      <c r="A32" s="87" t="s">
        <v>57</v>
      </c>
      <c r="C32" s="10">
        <v>21</v>
      </c>
      <c r="D32" s="301">
        <v>803</v>
      </c>
      <c r="E32" s="378"/>
      <c r="F32" s="312">
        <v>598</v>
      </c>
      <c r="G32" s="378"/>
    </row>
    <row r="33" spans="1:7" ht="12.75" customHeight="1">
      <c r="A33" s="87" t="s">
        <v>82</v>
      </c>
      <c r="C33" s="13">
        <v>24</v>
      </c>
      <c r="D33" s="301">
        <v>972</v>
      </c>
      <c r="E33" s="378"/>
      <c r="F33" s="312">
        <v>1207</v>
      </c>
      <c r="G33" s="378"/>
    </row>
    <row r="34" spans="1:7" ht="12.75" customHeight="1">
      <c r="A34" s="87" t="s">
        <v>83</v>
      </c>
      <c r="C34" s="13">
        <v>25</v>
      </c>
      <c r="D34" s="549">
        <v>243</v>
      </c>
      <c r="E34" s="378"/>
      <c r="F34" s="550">
        <v>268</v>
      </c>
      <c r="G34" s="378"/>
    </row>
    <row r="35" spans="1:7" ht="12.75" customHeight="1">
      <c r="A35" s="121" t="s">
        <v>58</v>
      </c>
      <c r="B35" s="122"/>
      <c r="C35" s="14"/>
      <c r="D35" s="561">
        <f>SUM(D29:D34)</f>
        <v>8924</v>
      </c>
      <c r="E35" s="379"/>
      <c r="F35" s="562">
        <f>SUM(F29:F34)</f>
        <v>9649</v>
      </c>
      <c r="G35" s="379"/>
    </row>
    <row r="36" spans="1:7" ht="12.75" customHeight="1">
      <c r="A36" s="96"/>
      <c r="B36" s="96"/>
      <c r="C36" s="10"/>
      <c r="D36" s="549">
        <f>D28+D35</f>
        <v>14862</v>
      </c>
      <c r="E36" s="378"/>
      <c r="F36" s="550">
        <f>F28+F35</f>
        <v>15086</v>
      </c>
      <c r="G36" s="378"/>
    </row>
    <row r="37" spans="1:7" ht="12.75" customHeight="1">
      <c r="A37" s="552" t="s">
        <v>59</v>
      </c>
      <c r="B37" s="553"/>
      <c r="C37" s="554"/>
      <c r="D37" s="557"/>
      <c r="E37" s="564"/>
      <c r="F37" s="558"/>
      <c r="G37" s="564"/>
    </row>
    <row r="38" spans="1:7" ht="25.5" customHeight="1">
      <c r="A38" s="646" t="s">
        <v>280</v>
      </c>
      <c r="B38" s="646"/>
      <c r="C38" s="565"/>
      <c r="D38" s="318">
        <v>-2404</v>
      </c>
      <c r="E38" s="380"/>
      <c r="F38" s="313">
        <v>-2762</v>
      </c>
      <c r="G38" s="380"/>
    </row>
    <row r="39" spans="1:7" ht="12.75" customHeight="1" thickBot="1">
      <c r="A39" s="545"/>
      <c r="B39" s="545"/>
      <c r="C39" s="563"/>
      <c r="D39" s="547">
        <f>SUM(D36,D38)</f>
        <v>12458</v>
      </c>
      <c r="E39" s="382" t="s">
        <v>25</v>
      </c>
      <c r="F39" s="548">
        <f>SUM(F36,F38)</f>
        <v>12324</v>
      </c>
      <c r="G39" s="385" t="s">
        <v>25</v>
      </c>
    </row>
    <row r="40" spans="1:7" ht="12.75" customHeight="1">
      <c r="A40" s="87" t="s">
        <v>86</v>
      </c>
      <c r="B40" s="132"/>
      <c r="C40" s="133">
        <v>36</v>
      </c>
      <c r="D40" s="134"/>
      <c r="F40" s="240"/>
    </row>
    <row r="41" spans="1:7" ht="12.75" customHeight="1">
      <c r="A41" s="87"/>
      <c r="B41" s="132"/>
      <c r="C41" s="135"/>
      <c r="D41" s="134"/>
      <c r="F41" s="8"/>
    </row>
    <row r="42" spans="1:7" ht="12.75" customHeight="1">
      <c r="A42" s="87" t="s">
        <v>71</v>
      </c>
      <c r="B42" s="132"/>
      <c r="C42" s="133"/>
      <c r="D42" s="134"/>
      <c r="F42" s="8"/>
    </row>
    <row r="43" spans="1:7" ht="15" customHeight="1">
      <c r="F43" s="8"/>
    </row>
    <row r="44" spans="1:7" ht="15" customHeight="1">
      <c r="F44" s="8"/>
    </row>
    <row r="45" spans="1:7" ht="15" customHeight="1">
      <c r="F45" s="8"/>
    </row>
    <row r="46" spans="1:7" ht="15" customHeight="1">
      <c r="F46" s="8"/>
    </row>
    <row r="47" spans="1:7" ht="15" customHeight="1">
      <c r="F47" s="8"/>
    </row>
    <row r="48" spans="1:7" ht="15" customHeight="1">
      <c r="F48" s="8"/>
    </row>
    <row r="49" spans="6:6" ht="15" customHeight="1">
      <c r="F49" s="8"/>
    </row>
    <row r="50" spans="6:6" ht="15" customHeight="1">
      <c r="F50" s="8"/>
    </row>
    <row r="51" spans="6:6" ht="15" customHeight="1">
      <c r="F51" s="8"/>
    </row>
    <row r="52" spans="6:6" ht="15" customHeight="1">
      <c r="F52" s="8"/>
    </row>
    <row r="53" spans="6:6" ht="15" customHeight="1">
      <c r="F53" s="8"/>
    </row>
    <row r="54" spans="6:6" ht="15" customHeight="1">
      <c r="F54" s="8"/>
    </row>
    <row r="55" spans="6:6" ht="15" customHeight="1">
      <c r="F55" s="8"/>
    </row>
    <row r="56" spans="6:6" ht="15" customHeight="1">
      <c r="F56" s="8"/>
    </row>
    <row r="57" spans="6:6" ht="15" customHeight="1">
      <c r="F57" s="8"/>
    </row>
    <row r="58" spans="6:6" ht="15" customHeight="1">
      <c r="F58" s="8"/>
    </row>
    <row r="59" spans="6:6" ht="15" customHeight="1">
      <c r="F59" s="8"/>
    </row>
    <row r="60" spans="6:6" ht="15" customHeight="1">
      <c r="F60" s="8"/>
    </row>
    <row r="61" spans="6:6" ht="15" customHeight="1">
      <c r="F61" s="8"/>
    </row>
    <row r="62" spans="6:6" ht="15" customHeight="1">
      <c r="F62" s="8"/>
    </row>
    <row r="63" spans="6:6" ht="15" customHeight="1">
      <c r="F63" s="8"/>
    </row>
    <row r="64" spans="6:6" ht="15" customHeight="1">
      <c r="F64" s="8"/>
    </row>
    <row r="65" spans="6:6" ht="15" customHeight="1">
      <c r="F65" s="8"/>
    </row>
    <row r="66" spans="6:6" ht="15" customHeight="1">
      <c r="F66" s="8"/>
    </row>
    <row r="67" spans="6:6" ht="15" customHeight="1">
      <c r="F67" s="8"/>
    </row>
    <row r="68" spans="6:6" ht="15" customHeight="1">
      <c r="F68" s="8"/>
    </row>
    <row r="69" spans="6:6" ht="15" customHeight="1">
      <c r="F69" s="8"/>
    </row>
    <row r="70" spans="6:6" ht="15" customHeight="1">
      <c r="F70" s="8"/>
    </row>
    <row r="71" spans="6:6" ht="15" customHeight="1">
      <c r="F71" s="8"/>
    </row>
    <row r="72" spans="6:6" ht="15" customHeight="1">
      <c r="F72" s="8"/>
    </row>
    <row r="73" spans="6:6" ht="15" customHeight="1">
      <c r="F73" s="8"/>
    </row>
    <row r="74" spans="6:6" ht="15" customHeight="1">
      <c r="F74" s="8"/>
    </row>
    <row r="75" spans="6:6" ht="15" customHeight="1">
      <c r="F75" s="8"/>
    </row>
    <row r="76" spans="6:6" ht="15" customHeight="1">
      <c r="F76" s="8"/>
    </row>
    <row r="77" spans="6:6" ht="15" customHeight="1">
      <c r="F77" s="8"/>
    </row>
    <row r="78" spans="6:6" ht="15" customHeight="1">
      <c r="F78" s="8"/>
    </row>
    <row r="79" spans="6:6" ht="15" customHeight="1">
      <c r="F79" s="8"/>
    </row>
    <row r="80" spans="6:6" ht="15" customHeight="1">
      <c r="F80" s="8"/>
    </row>
    <row r="81" spans="6:6" ht="15" customHeight="1">
      <c r="F81" s="8"/>
    </row>
    <row r="82" spans="6:6" ht="15" customHeight="1">
      <c r="F82" s="8"/>
    </row>
    <row r="83" spans="6:6" ht="15" customHeight="1">
      <c r="F83" s="8"/>
    </row>
    <row r="84" spans="6:6" ht="15" customHeight="1">
      <c r="F84" s="8"/>
    </row>
    <row r="85" spans="6:6" ht="15" customHeight="1">
      <c r="F85" s="8"/>
    </row>
    <row r="86" spans="6:6" ht="15" customHeight="1">
      <c r="F86" s="8"/>
    </row>
    <row r="87" spans="6:6" ht="15" customHeight="1">
      <c r="F87" s="8"/>
    </row>
    <row r="88" spans="6:6" ht="15" customHeight="1">
      <c r="F88" s="8"/>
    </row>
    <row r="89" spans="6:6" ht="15" customHeight="1">
      <c r="F89" s="8"/>
    </row>
    <row r="90" spans="6:6" ht="15" customHeight="1">
      <c r="F90" s="8"/>
    </row>
    <row r="91" spans="6:6" ht="15" customHeight="1">
      <c r="F91" s="8"/>
    </row>
    <row r="92" spans="6:6" ht="15" customHeight="1">
      <c r="F92" s="8"/>
    </row>
    <row r="93" spans="6:6" ht="15" customHeight="1">
      <c r="F93" s="8"/>
    </row>
    <row r="94" spans="6:6" ht="15" customHeight="1">
      <c r="F94" s="8"/>
    </row>
    <row r="95" spans="6:6" ht="12">
      <c r="F95" s="8"/>
    </row>
    <row r="96" spans="6:6" ht="12">
      <c r="F96" s="8"/>
    </row>
    <row r="97" spans="6:6" ht="12">
      <c r="F97" s="8"/>
    </row>
    <row r="98" spans="6:6" ht="12">
      <c r="F98" s="8"/>
    </row>
    <row r="99" spans="6:6" ht="12">
      <c r="F99" s="8"/>
    </row>
    <row r="100" spans="6:6" ht="12">
      <c r="F100" s="8"/>
    </row>
  </sheetData>
  <mergeCells count="1">
    <mergeCell ref="A38:B38"/>
  </mergeCells>
  <pageMargins left="0.70866141732283505" right="0.70866141732283505" top="0.74803149606299202" bottom="0.74803149606299202" header="0.31496062992126" footer="0.31496062992126"/>
  <pageSetup scale="93"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B1454B-05DD-4F4E-9339-87C561CC457B}">
  <sheetPr>
    <pageSetUpPr fitToPage="1"/>
  </sheetPr>
  <dimension ref="A1:X76"/>
  <sheetViews>
    <sheetView view="pageBreakPreview" zoomScaleNormal="100" zoomScaleSheetLayoutView="100" workbookViewId="0">
      <selection activeCell="S2" sqref="S2"/>
    </sheetView>
  </sheetViews>
  <sheetFormatPr defaultColWidth="21.5" defaultRowHeight="12.75"/>
  <cols>
    <col min="1" max="1" width="4" style="2" customWidth="1"/>
    <col min="2" max="2" width="57.1640625" style="2" customWidth="1"/>
    <col min="3" max="3" width="12.83203125" style="2" customWidth="1"/>
    <col min="4" max="4" width="3.83203125" style="2" customWidth="1"/>
    <col min="5" max="5" width="13" style="2" customWidth="1"/>
    <col min="6" max="6" width="3.83203125" style="2" customWidth="1"/>
    <col min="7" max="7" width="12.83203125" style="2" customWidth="1"/>
    <col min="8" max="8" width="3.83203125" style="2" customWidth="1"/>
    <col min="9" max="9" width="12.83203125" style="2" customWidth="1"/>
    <col min="10" max="10" width="3.83203125" style="2" customWidth="1"/>
    <col min="11" max="11" width="12.83203125" style="2" customWidth="1"/>
    <col min="12" max="12" width="3.83203125" style="2" customWidth="1"/>
    <col min="13" max="13" width="12.83203125" style="2" customWidth="1"/>
    <col min="14" max="14" width="3.83203125" style="2" customWidth="1"/>
    <col min="15" max="15" width="12.83203125" style="2" customWidth="1"/>
    <col min="16" max="16" width="3.83203125" style="2" customWidth="1"/>
    <col min="17" max="17" width="12.83203125" style="2" customWidth="1"/>
    <col min="18" max="18" width="3.83203125" style="2" customWidth="1"/>
    <col min="19" max="19" width="12.83203125" style="2" customWidth="1"/>
    <col min="20" max="20" width="3.83203125" style="2" customWidth="1"/>
    <col min="21" max="21" width="12.83203125" style="2" customWidth="1"/>
    <col min="22" max="22" width="3.83203125" style="2" customWidth="1"/>
    <col min="23" max="16384" width="21.5" style="2"/>
  </cols>
  <sheetData>
    <row r="1" spans="1:24" s="97" customFormat="1" ht="12.75" customHeight="1">
      <c r="A1" s="649" t="s">
        <v>0</v>
      </c>
      <c r="B1" s="649"/>
      <c r="C1" s="649"/>
      <c r="D1" s="649"/>
      <c r="E1" s="649"/>
      <c r="L1" s="96"/>
      <c r="M1" s="96"/>
      <c r="N1" s="96"/>
      <c r="O1" s="96"/>
      <c r="P1" s="96"/>
      <c r="Q1" s="96"/>
      <c r="R1" s="96"/>
      <c r="S1" s="96"/>
      <c r="T1" s="96"/>
      <c r="U1" s="96"/>
      <c r="V1" s="96"/>
    </row>
    <row r="2" spans="1:24" s="97" customFormat="1" ht="12.75" customHeight="1">
      <c r="A2" s="649" t="s">
        <v>87</v>
      </c>
      <c r="B2" s="649"/>
      <c r="C2" s="649"/>
      <c r="D2" s="649"/>
      <c r="E2" s="649"/>
      <c r="F2" s="649"/>
      <c r="G2" s="649"/>
      <c r="H2" s="649"/>
      <c r="I2" s="649"/>
      <c r="J2" s="649"/>
      <c r="K2" s="649"/>
      <c r="L2" s="649"/>
      <c r="M2" s="649"/>
      <c r="N2" s="96"/>
      <c r="O2" s="96"/>
      <c r="P2" s="96"/>
      <c r="Q2" s="96"/>
      <c r="R2" s="96"/>
      <c r="S2" s="96"/>
      <c r="T2" s="96"/>
      <c r="U2" s="96"/>
      <c r="V2" s="96"/>
    </row>
    <row r="3" spans="1:24" s="97" customFormat="1" ht="12.75" customHeight="1">
      <c r="A3" s="650" t="s">
        <v>88</v>
      </c>
      <c r="B3" s="650"/>
      <c r="C3" s="650"/>
      <c r="D3" s="650"/>
      <c r="E3" s="650"/>
      <c r="F3" s="607"/>
      <c r="G3" s="607"/>
      <c r="H3" s="607"/>
      <c r="I3" s="607"/>
      <c r="J3" s="607"/>
      <c r="K3" s="607"/>
      <c r="L3" s="125"/>
      <c r="M3" s="125"/>
      <c r="N3" s="96"/>
      <c r="O3" s="96"/>
      <c r="P3" s="96"/>
      <c r="Q3" s="96"/>
      <c r="R3" s="96"/>
      <c r="S3" s="96"/>
      <c r="T3" s="96"/>
      <c r="U3" s="96"/>
      <c r="V3" s="96"/>
    </row>
    <row r="4" spans="1:24" s="97" customFormat="1" ht="12.75" customHeight="1">
      <c r="A4" s="650" t="s">
        <v>80</v>
      </c>
      <c r="B4" s="650"/>
      <c r="C4" s="650"/>
      <c r="D4" s="650"/>
      <c r="E4" s="650"/>
      <c r="F4" s="607"/>
      <c r="G4" s="607"/>
      <c r="H4" s="607"/>
      <c r="I4" s="607"/>
      <c r="J4" s="607"/>
      <c r="K4" s="607"/>
      <c r="L4" s="125"/>
      <c r="M4" s="125"/>
      <c r="N4" s="96"/>
      <c r="O4" s="96"/>
      <c r="P4" s="96"/>
      <c r="Q4" s="96"/>
      <c r="R4" s="96"/>
      <c r="S4" s="96"/>
      <c r="T4" s="96"/>
      <c r="U4" s="96"/>
      <c r="V4" s="96"/>
    </row>
    <row r="5" spans="1:24" s="97" customFormat="1" ht="12.75" customHeight="1">
      <c r="A5" s="96"/>
      <c r="B5" s="96"/>
      <c r="C5" s="647" t="s">
        <v>61</v>
      </c>
      <c r="D5" s="647"/>
      <c r="E5" s="647"/>
      <c r="F5" s="647"/>
      <c r="G5" s="647"/>
      <c r="H5" s="647"/>
      <c r="I5" s="647"/>
      <c r="J5" s="647"/>
      <c r="K5" s="647"/>
      <c r="L5" s="647"/>
      <c r="M5" s="647"/>
      <c r="N5" s="647"/>
      <c r="O5" s="647"/>
      <c r="P5" s="647"/>
      <c r="Q5" s="647"/>
      <c r="R5" s="647"/>
      <c r="S5" s="647"/>
      <c r="T5" s="647"/>
      <c r="U5" s="647"/>
      <c r="V5" s="137"/>
    </row>
    <row r="6" spans="1:24" s="97" customFormat="1" ht="24" customHeight="1">
      <c r="A6" s="96"/>
      <c r="B6" s="96"/>
      <c r="C6" s="647" t="s">
        <v>89</v>
      </c>
      <c r="D6" s="647"/>
      <c r="E6" s="647"/>
      <c r="F6" s="647"/>
      <c r="G6" s="647"/>
      <c r="H6" s="138"/>
      <c r="I6" s="647" t="s">
        <v>149</v>
      </c>
      <c r="J6" s="647"/>
      <c r="K6" s="647"/>
      <c r="L6" s="403"/>
      <c r="M6" s="139"/>
      <c r="N6" s="139"/>
      <c r="O6" s="647" t="s">
        <v>90</v>
      </c>
      <c r="P6" s="647"/>
      <c r="Q6" s="647"/>
      <c r="R6" s="647"/>
      <c r="S6" s="647"/>
      <c r="T6" s="647"/>
      <c r="U6" s="137"/>
      <c r="V6" s="137"/>
    </row>
    <row r="7" spans="1:24" s="97" customFormat="1" ht="60" customHeight="1">
      <c r="A7" s="96"/>
      <c r="B7" s="96"/>
      <c r="C7" s="524" t="s">
        <v>91</v>
      </c>
      <c r="D7" s="524"/>
      <c r="E7" s="524" t="s">
        <v>308</v>
      </c>
      <c r="F7" s="525"/>
      <c r="G7" s="525" t="s">
        <v>281</v>
      </c>
      <c r="H7" s="136"/>
      <c r="I7" s="524" t="s">
        <v>150</v>
      </c>
      <c r="J7" s="524"/>
      <c r="K7" s="524" t="s">
        <v>151</v>
      </c>
      <c r="L7" s="524"/>
      <c r="M7" s="524" t="s">
        <v>92</v>
      </c>
      <c r="N7" s="524"/>
      <c r="O7" s="524" t="s">
        <v>93</v>
      </c>
      <c r="P7" s="524"/>
      <c r="Q7" s="524" t="s">
        <v>94</v>
      </c>
      <c r="R7" s="524"/>
      <c r="S7" s="524" t="s">
        <v>95</v>
      </c>
      <c r="T7" s="524"/>
      <c r="U7" s="524" t="s">
        <v>309</v>
      </c>
      <c r="V7" s="524"/>
    </row>
    <row r="8" spans="1:24" s="97" customFormat="1" ht="12.75" customHeight="1">
      <c r="A8" s="278" t="s">
        <v>159</v>
      </c>
      <c r="B8" s="551"/>
      <c r="C8" s="306">
        <v>347</v>
      </c>
      <c r="D8" s="108" t="s">
        <v>25</v>
      </c>
      <c r="E8" s="303">
        <v>2643</v>
      </c>
      <c r="F8" s="130" t="s">
        <v>25</v>
      </c>
      <c r="G8" s="303">
        <v>11</v>
      </c>
      <c r="H8" s="130" t="s">
        <v>25</v>
      </c>
      <c r="I8" s="303">
        <v>-3984</v>
      </c>
      <c r="J8" s="130" t="s">
        <v>25</v>
      </c>
      <c r="K8" s="303">
        <v>-2557</v>
      </c>
      <c r="L8" s="130" t="s">
        <v>25</v>
      </c>
      <c r="M8" s="303">
        <v>475</v>
      </c>
      <c r="N8" s="130" t="s">
        <v>25</v>
      </c>
      <c r="O8" s="306">
        <v>13</v>
      </c>
      <c r="P8" s="130" t="s">
        <v>25</v>
      </c>
      <c r="Q8" s="306">
        <v>-22</v>
      </c>
      <c r="R8" s="130" t="s">
        <v>25</v>
      </c>
      <c r="S8" s="306">
        <v>-15</v>
      </c>
      <c r="T8" s="130" t="s">
        <v>25</v>
      </c>
      <c r="U8" s="303">
        <f>C8+E8+G8+I8+K8+M8+O8+Q8+S8</f>
        <v>-3089</v>
      </c>
      <c r="V8" s="130" t="s">
        <v>25</v>
      </c>
    </row>
    <row r="9" spans="1:24" s="97" customFormat="1" ht="12.75" customHeight="1">
      <c r="A9" s="258" t="s">
        <v>96</v>
      </c>
      <c r="B9" s="140"/>
      <c r="C9" s="304"/>
      <c r="D9" s="106"/>
      <c r="E9" s="304"/>
      <c r="F9" s="106"/>
      <c r="G9" s="304"/>
      <c r="H9" s="106"/>
      <c r="I9" s="304"/>
      <c r="J9" s="106"/>
      <c r="K9" s="304"/>
      <c r="L9" s="106"/>
      <c r="M9" s="304"/>
      <c r="N9" s="106"/>
      <c r="O9" s="304"/>
      <c r="P9" s="106"/>
      <c r="Q9" s="304"/>
      <c r="R9" s="106"/>
      <c r="S9" s="304"/>
      <c r="T9" s="106"/>
      <c r="U9" s="304"/>
      <c r="V9" s="106"/>
    </row>
    <row r="10" spans="1:24" s="97" customFormat="1" ht="12.75" customHeight="1">
      <c r="B10" s="87" t="s">
        <v>20</v>
      </c>
      <c r="C10" s="304">
        <v>0</v>
      </c>
      <c r="D10" s="106"/>
      <c r="E10" s="304">
        <v>0</v>
      </c>
      <c r="F10" s="106"/>
      <c r="G10" s="304">
        <v>0</v>
      </c>
      <c r="H10" s="106"/>
      <c r="I10" s="304">
        <v>-148</v>
      </c>
      <c r="J10" s="106"/>
      <c r="K10" s="304">
        <v>0</v>
      </c>
      <c r="L10" s="106"/>
      <c r="M10" s="304">
        <v>0</v>
      </c>
      <c r="N10" s="106"/>
      <c r="O10" s="304">
        <v>0</v>
      </c>
      <c r="P10" s="106"/>
      <c r="Q10" s="304">
        <v>0</v>
      </c>
      <c r="R10" s="106"/>
      <c r="S10" s="304">
        <v>0</v>
      </c>
      <c r="T10" s="106"/>
      <c r="U10" s="304">
        <f t="shared" ref="U10:U18" si="0">C10+E10+G10+I10+K10+M10+O10+Q10+S10</f>
        <v>-148</v>
      </c>
      <c r="V10" s="129"/>
    </row>
    <row r="11" spans="1:24" s="97" customFormat="1" ht="12.75" customHeight="1">
      <c r="B11" s="87" t="s">
        <v>72</v>
      </c>
      <c r="C11" s="304">
        <v>0</v>
      </c>
      <c r="D11" s="106"/>
      <c r="E11" s="304">
        <v>0</v>
      </c>
      <c r="F11" s="106"/>
      <c r="G11" s="304">
        <v>0</v>
      </c>
      <c r="H11" s="106"/>
      <c r="I11" s="304">
        <v>0</v>
      </c>
      <c r="J11" s="106"/>
      <c r="K11" s="304">
        <v>565</v>
      </c>
      <c r="L11" s="106"/>
      <c r="M11" s="304">
        <v>0</v>
      </c>
      <c r="N11" s="106"/>
      <c r="O11" s="304">
        <v>-26</v>
      </c>
      <c r="P11" s="106"/>
      <c r="Q11" s="304">
        <v>-23</v>
      </c>
      <c r="R11" s="106"/>
      <c r="S11" s="304">
        <v>0</v>
      </c>
      <c r="T11" s="106"/>
      <c r="U11" s="304">
        <f t="shared" si="0"/>
        <v>516</v>
      </c>
      <c r="V11" s="106"/>
    </row>
    <row r="12" spans="1:24" s="97" customFormat="1" ht="12.75" customHeight="1">
      <c r="A12" s="100"/>
      <c r="B12" s="100"/>
      <c r="C12" s="306">
        <f>SUM(C10:C11)</f>
        <v>0</v>
      </c>
      <c r="D12" s="108"/>
      <c r="E12" s="306">
        <f>SUM(E10:E11)</f>
        <v>0</v>
      </c>
      <c r="F12" s="108"/>
      <c r="G12" s="306">
        <f>SUM(G10:G11)</f>
        <v>0</v>
      </c>
      <c r="H12" s="108"/>
      <c r="I12" s="306">
        <f>SUM(I10:I11)</f>
        <v>-148</v>
      </c>
      <c r="J12" s="130"/>
      <c r="K12" s="306">
        <f>SUM(K10:K11)</f>
        <v>565</v>
      </c>
      <c r="L12" s="130"/>
      <c r="M12" s="306">
        <f>SUM(M10:M11)</f>
        <v>0</v>
      </c>
      <c r="N12" s="130"/>
      <c r="O12" s="306">
        <f>SUM(O10:O11)</f>
        <v>-26</v>
      </c>
      <c r="P12" s="130"/>
      <c r="Q12" s="306">
        <f>SUM(Q10:Q11)</f>
        <v>-23</v>
      </c>
      <c r="R12" s="130"/>
      <c r="S12" s="306">
        <f>SUM(S10:S11)</f>
        <v>0</v>
      </c>
      <c r="T12" s="130"/>
      <c r="U12" s="303">
        <f>SUM(U10:U11)</f>
        <v>368</v>
      </c>
      <c r="V12" s="130"/>
    </row>
    <row r="13" spans="1:24" s="97" customFormat="1" ht="12.75" customHeight="1">
      <c r="A13" s="258" t="s">
        <v>310</v>
      </c>
      <c r="B13" s="140"/>
      <c r="C13" s="304">
        <v>0</v>
      </c>
      <c r="D13" s="105"/>
      <c r="E13" s="304">
        <v>0</v>
      </c>
      <c r="F13" s="105"/>
      <c r="G13" s="304">
        <v>0</v>
      </c>
      <c r="H13" s="105"/>
      <c r="I13" s="304">
        <v>-29</v>
      </c>
      <c r="J13" s="105"/>
      <c r="K13" s="304">
        <v>0</v>
      </c>
      <c r="L13" s="106"/>
      <c r="M13" s="304">
        <v>0</v>
      </c>
      <c r="N13" s="106"/>
      <c r="O13" s="304">
        <v>0</v>
      </c>
      <c r="P13" s="106"/>
      <c r="Q13" s="305">
        <v>0</v>
      </c>
      <c r="R13" s="85"/>
      <c r="S13" s="305">
        <v>0</v>
      </c>
      <c r="T13" s="85"/>
      <c r="U13" s="305">
        <f>C13+E13+G13+I13+K13+M13+O13+Q13+S13</f>
        <v>-29</v>
      </c>
      <c r="V13" s="85"/>
      <c r="X13" s="142"/>
    </row>
    <row r="14" spans="1:24" s="97" customFormat="1" ht="12.75" customHeight="1">
      <c r="A14" s="258" t="s">
        <v>311</v>
      </c>
      <c r="B14" s="140"/>
      <c r="C14" s="304">
        <v>0</v>
      </c>
      <c r="D14" s="105"/>
      <c r="E14" s="304">
        <v>-38</v>
      </c>
      <c r="F14" s="105"/>
      <c r="G14" s="304">
        <v>0</v>
      </c>
      <c r="H14" s="105"/>
      <c r="I14" s="304">
        <v>0</v>
      </c>
      <c r="J14" s="105"/>
      <c r="K14" s="304">
        <v>0</v>
      </c>
      <c r="L14" s="105"/>
      <c r="M14" s="304">
        <v>0</v>
      </c>
      <c r="N14" s="105"/>
      <c r="O14" s="304">
        <v>0</v>
      </c>
      <c r="P14" s="105"/>
      <c r="Q14" s="305">
        <v>0</v>
      </c>
      <c r="R14" s="85"/>
      <c r="S14" s="305">
        <v>0</v>
      </c>
      <c r="T14" s="85"/>
      <c r="U14" s="305">
        <f>C14+E14+G14+I14+K14+M14+O14+Q14+S14</f>
        <v>-38</v>
      </c>
      <c r="V14" s="85"/>
    </row>
    <row r="15" spans="1:24" s="97" customFormat="1" ht="12.75" customHeight="1">
      <c r="A15" s="258" t="s">
        <v>312</v>
      </c>
      <c r="B15" s="140"/>
      <c r="C15" s="304">
        <v>0</v>
      </c>
      <c r="D15" s="105"/>
      <c r="E15" s="304">
        <v>1</v>
      </c>
      <c r="F15" s="105"/>
      <c r="G15" s="304">
        <v>0</v>
      </c>
      <c r="H15" s="105"/>
      <c r="I15" s="304">
        <v>0</v>
      </c>
      <c r="J15" s="105"/>
      <c r="K15" s="304">
        <v>0</v>
      </c>
      <c r="L15" s="105"/>
      <c r="M15" s="304">
        <v>-1</v>
      </c>
      <c r="N15" s="105"/>
      <c r="O15" s="304">
        <v>0</v>
      </c>
      <c r="P15" s="105"/>
      <c r="Q15" s="305">
        <v>0</v>
      </c>
      <c r="R15" s="85"/>
      <c r="S15" s="305">
        <v>0</v>
      </c>
      <c r="T15" s="85"/>
      <c r="U15" s="305">
        <f>C15+E15+G15+I15+K15+M15+O15+Q15+S15</f>
        <v>0</v>
      </c>
      <c r="V15" s="85"/>
    </row>
    <row r="16" spans="1:24" s="97" customFormat="1" ht="12.75" customHeight="1">
      <c r="A16" s="258" t="s">
        <v>313</v>
      </c>
      <c r="B16" s="140"/>
      <c r="C16" s="304">
        <v>0</v>
      </c>
      <c r="D16" s="111"/>
      <c r="E16" s="304">
        <v>-5</v>
      </c>
      <c r="F16" s="111"/>
      <c r="G16" s="305">
        <v>0</v>
      </c>
      <c r="H16" s="85"/>
      <c r="I16" s="305">
        <v>0</v>
      </c>
      <c r="J16" s="85"/>
      <c r="K16" s="305">
        <v>0</v>
      </c>
      <c r="L16" s="85"/>
      <c r="M16" s="305">
        <v>3</v>
      </c>
      <c r="N16" s="85"/>
      <c r="O16" s="305">
        <v>0</v>
      </c>
      <c r="P16" s="85"/>
      <c r="Q16" s="305">
        <v>0</v>
      </c>
      <c r="R16" s="85"/>
      <c r="S16" s="305">
        <v>0</v>
      </c>
      <c r="T16" s="85"/>
      <c r="U16" s="305">
        <f t="shared" si="0"/>
        <v>-2</v>
      </c>
      <c r="V16" s="85"/>
    </row>
    <row r="17" spans="1:22" s="97" customFormat="1" ht="12.75" customHeight="1">
      <c r="A17" s="258" t="s">
        <v>314</v>
      </c>
      <c r="B17" s="140"/>
      <c r="C17" s="304">
        <v>0</v>
      </c>
      <c r="D17" s="105"/>
      <c r="E17" s="304">
        <v>14</v>
      </c>
      <c r="F17" s="105"/>
      <c r="G17" s="304">
        <v>0</v>
      </c>
      <c r="H17" s="105"/>
      <c r="I17" s="304">
        <v>0</v>
      </c>
      <c r="J17" s="105"/>
      <c r="K17" s="304">
        <v>0</v>
      </c>
      <c r="L17" s="105"/>
      <c r="M17" s="304">
        <v>-4</v>
      </c>
      <c r="N17" s="105"/>
      <c r="O17" s="304">
        <v>0</v>
      </c>
      <c r="P17" s="105"/>
      <c r="Q17" s="305">
        <v>0</v>
      </c>
      <c r="R17" s="85"/>
      <c r="S17" s="305">
        <v>0</v>
      </c>
      <c r="T17" s="85"/>
      <c r="U17" s="305">
        <f>C17+E17+G17+I17+K17+M17+O17+Q17+S17</f>
        <v>10</v>
      </c>
      <c r="V17" s="85"/>
    </row>
    <row r="18" spans="1:22" s="97" customFormat="1" ht="12.75" customHeight="1">
      <c r="A18" s="258" t="s">
        <v>315</v>
      </c>
      <c r="B18" s="140"/>
      <c r="C18" s="304">
        <v>0</v>
      </c>
      <c r="D18" s="111"/>
      <c r="E18" s="304">
        <v>0</v>
      </c>
      <c r="F18" s="111"/>
      <c r="G18" s="304">
        <v>0</v>
      </c>
      <c r="H18" s="85"/>
      <c r="I18" s="304">
        <v>0</v>
      </c>
      <c r="J18" s="85"/>
      <c r="K18" s="304">
        <v>0</v>
      </c>
      <c r="L18" s="85"/>
      <c r="M18" s="305">
        <v>18</v>
      </c>
      <c r="N18" s="85"/>
      <c r="O18" s="304">
        <v>0</v>
      </c>
      <c r="P18" s="85"/>
      <c r="Q18" s="304">
        <v>0</v>
      </c>
      <c r="R18" s="85"/>
      <c r="S18" s="304">
        <v>0</v>
      </c>
      <c r="T18" s="85"/>
      <c r="U18" s="305">
        <f t="shared" si="0"/>
        <v>18</v>
      </c>
      <c r="V18" s="85"/>
    </row>
    <row r="19" spans="1:22" s="97" customFormat="1" ht="12.75" customHeight="1">
      <c r="A19" s="100" t="s">
        <v>161</v>
      </c>
      <c r="B19" s="100"/>
      <c r="C19" s="303">
        <f>SUM(C12:C18,C8)</f>
        <v>347</v>
      </c>
      <c r="D19" s="108" t="s">
        <v>25</v>
      </c>
      <c r="E19" s="303">
        <f>SUM(E12:E18,E8)</f>
        <v>2615</v>
      </c>
      <c r="F19" s="130" t="s">
        <v>25</v>
      </c>
      <c r="G19" s="303">
        <f>SUM(G12:G18,G8)</f>
        <v>11</v>
      </c>
      <c r="H19" s="130" t="s">
        <v>25</v>
      </c>
      <c r="I19" s="303">
        <f>SUM(I12:I18,I8)</f>
        <v>-4161</v>
      </c>
      <c r="J19" s="130" t="s">
        <v>25</v>
      </c>
      <c r="K19" s="303">
        <f>SUM(K12:K18,K8)</f>
        <v>-1992</v>
      </c>
      <c r="L19" s="130" t="s">
        <v>25</v>
      </c>
      <c r="M19" s="303">
        <f>SUM(M12:M18,M8)</f>
        <v>491</v>
      </c>
      <c r="N19" s="130" t="s">
        <v>25</v>
      </c>
      <c r="O19" s="303">
        <f>SUM(O12:O18,O8)</f>
        <v>-13</v>
      </c>
      <c r="P19" s="130" t="s">
        <v>25</v>
      </c>
      <c r="Q19" s="303">
        <f>SUM(Q12:Q18,Q8)</f>
        <v>-45</v>
      </c>
      <c r="R19" s="130" t="s">
        <v>25</v>
      </c>
      <c r="S19" s="303">
        <f>SUM(S12:S18,S8)</f>
        <v>-15</v>
      </c>
      <c r="T19" s="130" t="s">
        <v>25</v>
      </c>
      <c r="U19" s="303">
        <f>SUM(U12:U18,U8)</f>
        <v>-2762</v>
      </c>
      <c r="V19" s="130" t="s">
        <v>25</v>
      </c>
    </row>
    <row r="20" spans="1:22" s="97" customFormat="1" ht="12.75" customHeight="1">
      <c r="A20" s="258" t="s">
        <v>96</v>
      </c>
      <c r="B20" s="140"/>
      <c r="C20" s="304"/>
      <c r="D20" s="105"/>
      <c r="E20" s="304"/>
      <c r="F20" s="105"/>
      <c r="G20" s="304"/>
      <c r="H20" s="105"/>
      <c r="I20" s="304"/>
      <c r="J20" s="105"/>
      <c r="K20" s="304"/>
      <c r="L20" s="105"/>
      <c r="M20" s="304"/>
      <c r="N20" s="105"/>
      <c r="O20" s="304"/>
      <c r="P20" s="105"/>
      <c r="Q20" s="304"/>
      <c r="R20" s="105"/>
      <c r="S20" s="304"/>
      <c r="T20" s="105"/>
      <c r="U20" s="304"/>
      <c r="V20" s="105"/>
    </row>
    <row r="21" spans="1:22" s="97" customFormat="1" ht="12.75" customHeight="1">
      <c r="A21" s="259"/>
      <c r="B21" s="606" t="s">
        <v>20</v>
      </c>
      <c r="C21" s="304">
        <v>0</v>
      </c>
      <c r="D21" s="105"/>
      <c r="E21" s="304">
        <v>0</v>
      </c>
      <c r="F21" s="105"/>
      <c r="G21" s="304">
        <v>0</v>
      </c>
      <c r="H21" s="105"/>
      <c r="I21" s="305">
        <v>445</v>
      </c>
      <c r="J21" s="105"/>
      <c r="K21" s="304">
        <v>0</v>
      </c>
      <c r="L21" s="105"/>
      <c r="M21" s="304">
        <v>0</v>
      </c>
      <c r="N21" s="105"/>
      <c r="O21" s="304">
        <v>0</v>
      </c>
      <c r="P21" s="105"/>
      <c r="Q21" s="304">
        <v>0</v>
      </c>
      <c r="R21" s="105"/>
      <c r="S21" s="304">
        <v>0</v>
      </c>
      <c r="T21" s="105"/>
      <c r="U21" s="305">
        <f t="shared" ref="U21:U30" si="1">C21+E21+G21+I21+K21+M21+O21+Q21+S21</f>
        <v>445</v>
      </c>
      <c r="V21" s="105"/>
    </row>
    <row r="22" spans="1:22" s="97" customFormat="1" ht="12.75" customHeight="1">
      <c r="A22" s="259"/>
      <c r="B22" s="606" t="s">
        <v>72</v>
      </c>
      <c r="C22" s="304">
        <v>0</v>
      </c>
      <c r="D22" s="105"/>
      <c r="E22" s="304">
        <v>0</v>
      </c>
      <c r="F22" s="105"/>
      <c r="G22" s="304">
        <v>0</v>
      </c>
      <c r="H22" s="105"/>
      <c r="I22" s="304">
        <v>0</v>
      </c>
      <c r="J22" s="105"/>
      <c r="K22" s="304">
        <v>-227</v>
      </c>
      <c r="L22" s="105"/>
      <c r="M22" s="304">
        <v>0</v>
      </c>
      <c r="N22" s="105"/>
      <c r="O22" s="304">
        <v>18</v>
      </c>
      <c r="P22" s="105"/>
      <c r="Q22" s="304">
        <v>84</v>
      </c>
      <c r="R22" s="105"/>
      <c r="S22" s="304">
        <v>0</v>
      </c>
      <c r="T22" s="105"/>
      <c r="U22" s="304">
        <f t="shared" si="1"/>
        <v>-125</v>
      </c>
      <c r="V22" s="105"/>
    </row>
    <row r="23" spans="1:22" s="97" customFormat="1" ht="12.75" customHeight="1">
      <c r="A23" s="143"/>
      <c r="B23" s="143"/>
      <c r="C23" s="306">
        <f>SUM(C21:C22)</f>
        <v>0</v>
      </c>
      <c r="D23" s="141"/>
      <c r="E23" s="306">
        <f>SUM(E21:E22)</f>
        <v>0</v>
      </c>
      <c r="F23" s="141"/>
      <c r="G23" s="306">
        <f>SUM(G21:G22)</f>
        <v>0</v>
      </c>
      <c r="H23" s="141"/>
      <c r="I23" s="303">
        <f>SUM(I21:I22)</f>
        <v>445</v>
      </c>
      <c r="J23" s="141"/>
      <c r="K23" s="303">
        <f>SUM(K21:K22)</f>
        <v>-227</v>
      </c>
      <c r="L23" s="141"/>
      <c r="M23" s="306">
        <f>SUM(M21:M22)</f>
        <v>0</v>
      </c>
      <c r="N23" s="141"/>
      <c r="O23" s="303">
        <f>SUM(O21:O22)</f>
        <v>18</v>
      </c>
      <c r="P23" s="141"/>
      <c r="Q23" s="303">
        <f>SUM(Q21:Q22)</f>
        <v>84</v>
      </c>
      <c r="R23" s="141"/>
      <c r="S23" s="303">
        <f>SUM(S21:S22)</f>
        <v>0</v>
      </c>
      <c r="T23" s="141"/>
      <c r="U23" s="303">
        <f>SUM(U21:U22)</f>
        <v>320</v>
      </c>
      <c r="V23" s="141"/>
    </row>
    <row r="24" spans="1:22" s="97" customFormat="1" ht="12.75" customHeight="1">
      <c r="A24" s="258" t="s">
        <v>310</v>
      </c>
      <c r="B24" s="140"/>
      <c r="C24" s="304">
        <v>0</v>
      </c>
      <c r="D24" s="105"/>
      <c r="E24" s="304">
        <v>0</v>
      </c>
      <c r="F24" s="105"/>
      <c r="G24" s="304">
        <v>0</v>
      </c>
      <c r="H24" s="105"/>
      <c r="I24" s="304">
        <v>-31</v>
      </c>
      <c r="J24" s="105"/>
      <c r="K24" s="304">
        <v>0</v>
      </c>
      <c r="L24" s="105"/>
      <c r="M24" s="304">
        <v>0</v>
      </c>
      <c r="N24" s="105"/>
      <c r="O24" s="304">
        <v>0</v>
      </c>
      <c r="P24" s="105"/>
      <c r="Q24" s="305">
        <v>0</v>
      </c>
      <c r="R24" s="85"/>
      <c r="S24" s="305">
        <v>0</v>
      </c>
      <c r="T24" s="85"/>
      <c r="U24" s="305">
        <f t="shared" si="1"/>
        <v>-31</v>
      </c>
      <c r="V24" s="85"/>
    </row>
    <row r="25" spans="1:22" s="97" customFormat="1" ht="12.75" customHeight="1">
      <c r="A25" s="258" t="s">
        <v>311</v>
      </c>
      <c r="B25" s="140"/>
      <c r="C25" s="304">
        <v>0</v>
      </c>
      <c r="D25" s="105"/>
      <c r="E25" s="304">
        <v>-20</v>
      </c>
      <c r="F25" s="105"/>
      <c r="G25" s="304">
        <v>0</v>
      </c>
      <c r="H25" s="105"/>
      <c r="I25" s="304">
        <v>0</v>
      </c>
      <c r="J25" s="105"/>
      <c r="K25" s="304">
        <v>0</v>
      </c>
      <c r="L25" s="105"/>
      <c r="M25" s="304">
        <v>0</v>
      </c>
      <c r="N25" s="105"/>
      <c r="O25" s="304">
        <v>0</v>
      </c>
      <c r="P25" s="105"/>
      <c r="Q25" s="305">
        <v>0</v>
      </c>
      <c r="R25" s="85"/>
      <c r="S25" s="305">
        <v>0</v>
      </c>
      <c r="T25" s="85"/>
      <c r="U25" s="305">
        <f t="shared" si="1"/>
        <v>-20</v>
      </c>
      <c r="V25" s="85"/>
    </row>
    <row r="26" spans="1:22" s="97" customFormat="1" ht="12.75" customHeight="1">
      <c r="A26" s="258" t="s">
        <v>319</v>
      </c>
      <c r="B26" s="140"/>
      <c r="C26" s="304">
        <v>0</v>
      </c>
      <c r="D26" s="105"/>
      <c r="E26" s="304">
        <v>12</v>
      </c>
      <c r="F26" s="105"/>
      <c r="G26" s="304">
        <v>0</v>
      </c>
      <c r="H26" s="105"/>
      <c r="I26" s="304">
        <v>0</v>
      </c>
      <c r="J26" s="105"/>
      <c r="K26" s="304">
        <v>0</v>
      </c>
      <c r="L26" s="105"/>
      <c r="M26" s="304">
        <v>-12</v>
      </c>
      <c r="N26" s="105"/>
      <c r="O26" s="304">
        <v>0</v>
      </c>
      <c r="P26" s="105"/>
      <c r="Q26" s="305">
        <v>0</v>
      </c>
      <c r="R26" s="85"/>
      <c r="S26" s="305">
        <v>0</v>
      </c>
      <c r="T26" s="85"/>
      <c r="U26" s="305">
        <f t="shared" si="1"/>
        <v>0</v>
      </c>
      <c r="V26" s="85"/>
    </row>
    <row r="27" spans="1:22" s="97" customFormat="1" ht="12.75" customHeight="1">
      <c r="A27" s="258" t="s">
        <v>316</v>
      </c>
      <c r="B27" s="140"/>
      <c r="C27" s="304">
        <v>0</v>
      </c>
      <c r="D27" s="105"/>
      <c r="E27" s="304">
        <v>-3</v>
      </c>
      <c r="F27" s="105"/>
      <c r="G27" s="304">
        <v>0</v>
      </c>
      <c r="H27" s="105"/>
      <c r="I27" s="304">
        <v>0</v>
      </c>
      <c r="J27" s="105"/>
      <c r="K27" s="304">
        <v>0</v>
      </c>
      <c r="L27" s="105"/>
      <c r="M27" s="304">
        <v>-1</v>
      </c>
      <c r="N27" s="105"/>
      <c r="O27" s="304">
        <v>0</v>
      </c>
      <c r="P27" s="105"/>
      <c r="Q27" s="305">
        <v>0</v>
      </c>
      <c r="R27" s="85"/>
      <c r="S27" s="305">
        <v>0</v>
      </c>
      <c r="T27" s="85"/>
      <c r="U27" s="305">
        <f>C27+E27+G27+I27+K27+M27+O27+Q27+S27</f>
        <v>-4</v>
      </c>
      <c r="V27" s="85"/>
    </row>
    <row r="28" spans="1:22" s="97" customFormat="1" ht="12.75" customHeight="1">
      <c r="A28" s="258" t="s">
        <v>314</v>
      </c>
      <c r="B28" s="140"/>
      <c r="C28" s="304">
        <v>0</v>
      </c>
      <c r="D28" s="105"/>
      <c r="E28" s="304">
        <v>103</v>
      </c>
      <c r="F28" s="105"/>
      <c r="G28" s="304">
        <v>0</v>
      </c>
      <c r="H28" s="105"/>
      <c r="I28" s="304">
        <v>0</v>
      </c>
      <c r="J28" s="105"/>
      <c r="K28" s="304">
        <v>0</v>
      </c>
      <c r="L28" s="105"/>
      <c r="M28" s="304">
        <v>-34</v>
      </c>
      <c r="N28" s="105"/>
      <c r="O28" s="304">
        <v>0</v>
      </c>
      <c r="P28" s="105"/>
      <c r="Q28" s="305">
        <v>0</v>
      </c>
      <c r="R28" s="85"/>
      <c r="S28" s="305">
        <v>0</v>
      </c>
      <c r="T28" s="85"/>
      <c r="U28" s="305">
        <f t="shared" si="1"/>
        <v>69</v>
      </c>
      <c r="V28" s="85"/>
    </row>
    <row r="29" spans="1:22" s="97" customFormat="1" ht="12.75" customHeight="1">
      <c r="A29" s="258" t="s">
        <v>317</v>
      </c>
      <c r="B29" s="140"/>
      <c r="C29" s="304">
        <v>0</v>
      </c>
      <c r="D29" s="105"/>
      <c r="E29" s="304">
        <v>0</v>
      </c>
      <c r="F29" s="105"/>
      <c r="G29" s="304">
        <v>0</v>
      </c>
      <c r="H29" s="105"/>
      <c r="I29" s="304">
        <v>0</v>
      </c>
      <c r="J29" s="105"/>
      <c r="K29" s="304">
        <v>0</v>
      </c>
      <c r="L29" s="105"/>
      <c r="M29" s="304">
        <v>24</v>
      </c>
      <c r="N29" s="105"/>
      <c r="O29" s="304">
        <v>0</v>
      </c>
      <c r="P29" s="105"/>
      <c r="Q29" s="305">
        <v>0</v>
      </c>
      <c r="R29" s="85"/>
      <c r="S29" s="305">
        <v>0</v>
      </c>
      <c r="T29" s="85"/>
      <c r="U29" s="305">
        <f t="shared" si="1"/>
        <v>24</v>
      </c>
      <c r="V29" s="85"/>
    </row>
    <row r="30" spans="1:22" s="97" customFormat="1" ht="12.75" customHeight="1">
      <c r="A30" s="258" t="s">
        <v>318</v>
      </c>
      <c r="B30" s="140"/>
      <c r="C30" s="304">
        <v>0</v>
      </c>
      <c r="D30" s="105"/>
      <c r="E30" s="304">
        <v>0</v>
      </c>
      <c r="F30" s="105"/>
      <c r="G30" s="304">
        <v>-11</v>
      </c>
      <c r="H30" s="105"/>
      <c r="I30" s="304">
        <v>0</v>
      </c>
      <c r="J30" s="105"/>
      <c r="K30" s="304">
        <v>0</v>
      </c>
      <c r="L30" s="105"/>
      <c r="M30" s="304">
        <v>11</v>
      </c>
      <c r="N30" s="105"/>
      <c r="O30" s="304">
        <v>0</v>
      </c>
      <c r="P30" s="105"/>
      <c r="Q30" s="305">
        <v>0</v>
      </c>
      <c r="R30" s="85"/>
      <c r="S30" s="305">
        <v>0</v>
      </c>
      <c r="T30" s="85"/>
      <c r="U30" s="305">
        <f t="shared" si="1"/>
        <v>0</v>
      </c>
      <c r="V30" s="85"/>
    </row>
    <row r="31" spans="1:22" s="146" customFormat="1" ht="12.75" customHeight="1" thickBot="1">
      <c r="A31" s="144" t="s">
        <v>160</v>
      </c>
      <c r="B31" s="144"/>
      <c r="C31" s="307">
        <f>C19+SUM(C23:C30)</f>
        <v>347</v>
      </c>
      <c r="D31" s="145" t="s">
        <v>25</v>
      </c>
      <c r="E31" s="307">
        <f>E19+SUM(E23:E30)</f>
        <v>2707</v>
      </c>
      <c r="F31" s="145" t="s">
        <v>25</v>
      </c>
      <c r="G31" s="307">
        <f>G19+SUM(G23:G30)</f>
        <v>0</v>
      </c>
      <c r="H31" s="131" t="s">
        <v>25</v>
      </c>
      <c r="I31" s="307">
        <f>I19+SUM(I23:I30)</f>
        <v>-3747</v>
      </c>
      <c r="J31" s="131" t="s">
        <v>25</v>
      </c>
      <c r="K31" s="307">
        <f>K19+SUM(K23:K30)</f>
        <v>-2219</v>
      </c>
      <c r="L31" s="131" t="s">
        <v>25</v>
      </c>
      <c r="M31" s="307">
        <f>M19+SUM(M23:M30)</f>
        <v>479</v>
      </c>
      <c r="N31" s="131" t="s">
        <v>25</v>
      </c>
      <c r="O31" s="307">
        <f>O19+SUM(O23:O30)</f>
        <v>5</v>
      </c>
      <c r="P31" s="131" t="s">
        <v>25</v>
      </c>
      <c r="Q31" s="307">
        <f>Q19+SUM(Q23:Q30)</f>
        <v>39</v>
      </c>
      <c r="R31" s="131" t="s">
        <v>25</v>
      </c>
      <c r="S31" s="307">
        <f>S19+SUM(S23:S30)</f>
        <v>-15</v>
      </c>
      <c r="T31" s="131" t="s">
        <v>25</v>
      </c>
      <c r="U31" s="307">
        <f>U19+SUM(U23:U30)</f>
        <v>-2404</v>
      </c>
      <c r="V31" s="131" t="s">
        <v>25</v>
      </c>
    </row>
    <row r="32" spans="1:22" s="146" customFormat="1" ht="25.5" customHeight="1">
      <c r="A32" s="401" t="s">
        <v>4</v>
      </c>
      <c r="B32" s="651" t="s">
        <v>292</v>
      </c>
      <c r="C32" s="651"/>
      <c r="D32" s="651"/>
      <c r="E32" s="651"/>
      <c r="F32" s="651"/>
      <c r="G32" s="651"/>
      <c r="H32" s="651"/>
      <c r="I32" s="651"/>
      <c r="J32" s="651"/>
      <c r="K32" s="651"/>
      <c r="L32" s="651"/>
      <c r="M32" s="651"/>
      <c r="N32" s="651"/>
      <c r="O32" s="651"/>
      <c r="P32" s="651"/>
      <c r="Q32" s="651"/>
      <c r="R32" s="651"/>
      <c r="S32" s="651"/>
      <c r="T32" s="651"/>
      <c r="U32" s="651"/>
      <c r="V32" s="651"/>
    </row>
    <row r="33" spans="1:22" s="146" customFormat="1" ht="12.75" customHeight="1">
      <c r="A33" s="401" t="s">
        <v>60</v>
      </c>
      <c r="B33" s="652" t="s">
        <v>282</v>
      </c>
      <c r="C33" s="652"/>
      <c r="D33" s="652"/>
      <c r="E33" s="652"/>
      <c r="F33" s="652"/>
      <c r="G33" s="652"/>
      <c r="H33" s="652"/>
      <c r="I33" s="652"/>
      <c r="J33" s="652"/>
      <c r="K33" s="652"/>
      <c r="L33" s="652"/>
      <c r="M33" s="652"/>
      <c r="N33" s="652"/>
      <c r="O33" s="652"/>
      <c r="P33" s="652"/>
      <c r="Q33" s="652"/>
      <c r="R33" s="652"/>
      <c r="S33" s="652"/>
      <c r="T33" s="652"/>
      <c r="U33" s="652"/>
      <c r="V33" s="652"/>
    </row>
    <row r="34" spans="1:22" s="146" customFormat="1" ht="12.75" customHeight="1">
      <c r="A34" s="245"/>
      <c r="B34" s="245"/>
      <c r="C34" s="245"/>
      <c r="D34" s="245"/>
      <c r="E34" s="245"/>
      <c r="F34" s="245"/>
      <c r="G34" s="245"/>
      <c r="H34" s="245"/>
      <c r="I34" s="245"/>
      <c r="J34" s="245"/>
      <c r="K34" s="245"/>
      <c r="L34" s="245"/>
      <c r="M34" s="245"/>
      <c r="N34" s="245"/>
      <c r="O34" s="245"/>
      <c r="P34" s="245"/>
      <c r="Q34" s="245"/>
      <c r="R34" s="245"/>
      <c r="S34" s="245"/>
      <c r="T34" s="245"/>
      <c r="U34" s="245"/>
      <c r="V34" s="245"/>
    </row>
    <row r="35" spans="1:22" s="147" customFormat="1" ht="12.75" customHeight="1">
      <c r="A35" s="648" t="s">
        <v>71</v>
      </c>
      <c r="B35" s="648"/>
      <c r="C35" s="648"/>
      <c r="D35" s="648"/>
      <c r="E35" s="648"/>
      <c r="F35" s="648"/>
      <c r="G35" s="648"/>
      <c r="H35" s="648"/>
      <c r="I35" s="648"/>
      <c r="J35" s="648"/>
      <c r="K35" s="648"/>
      <c r="L35" s="648"/>
      <c r="M35" s="648"/>
      <c r="N35" s="648"/>
      <c r="O35" s="648"/>
      <c r="P35" s="648"/>
      <c r="Q35" s="648"/>
      <c r="R35" s="648"/>
      <c r="S35" s="648"/>
      <c r="T35" s="648"/>
      <c r="U35" s="648"/>
      <c r="V35" s="648"/>
    </row>
    <row r="36" spans="1:22" ht="15" customHeight="1"/>
    <row r="37" spans="1:22" ht="15" customHeight="1">
      <c r="B37" s="148"/>
    </row>
    <row r="38" spans="1:22" ht="15" customHeight="1"/>
    <row r="39" spans="1:22" ht="15" customHeight="1"/>
    <row r="40" spans="1:22" ht="15" customHeight="1"/>
    <row r="41" spans="1:22" ht="15" customHeight="1"/>
    <row r="42" spans="1:22" ht="15" customHeight="1"/>
    <row r="43" spans="1:22" ht="15" customHeight="1"/>
    <row r="44" spans="1:22" ht="15" customHeight="1"/>
    <row r="45" spans="1:22" ht="15" customHeight="1"/>
    <row r="46" spans="1:22" ht="15" customHeight="1"/>
    <row r="47" spans="1:22" ht="15" customHeight="1"/>
    <row r="48" spans="1:22"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sheetData>
  <mergeCells count="11">
    <mergeCell ref="O6:T6"/>
    <mergeCell ref="A35:V35"/>
    <mergeCell ref="A1:E1"/>
    <mergeCell ref="A2:M2"/>
    <mergeCell ref="A3:E3"/>
    <mergeCell ref="A4:E4"/>
    <mergeCell ref="C5:U5"/>
    <mergeCell ref="C6:G6"/>
    <mergeCell ref="I6:K6"/>
    <mergeCell ref="B32:V32"/>
    <mergeCell ref="B33:V33"/>
  </mergeCells>
  <pageMargins left="0.70866141732283472" right="0.70866141732283472" top="0.74803149606299213" bottom="0.74803149606299213" header="0.31496062992125984" footer="0.31496062992125984"/>
  <pageSetup scale="59" orientation="landscape" r:id="rId1"/>
  <ignoredErrors>
    <ignoredError sqref="U12 U23" formula="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Y58"/>
  <sheetViews>
    <sheetView view="pageBreakPreview" zoomScale="120" zoomScaleNormal="100" zoomScaleSheetLayoutView="120" workbookViewId="0">
      <selection activeCell="C61" sqref="C61"/>
    </sheetView>
  </sheetViews>
  <sheetFormatPr defaultColWidth="21.5" defaultRowHeight="12.75"/>
  <cols>
    <col min="1" max="1" width="3.33203125" style="2" customWidth="1"/>
    <col min="2" max="2" width="90.83203125" style="2" customWidth="1"/>
    <col min="3" max="3" width="11.83203125" style="2" customWidth="1"/>
    <col min="4" max="4" width="11.83203125" style="290" customWidth="1"/>
    <col min="5" max="5" width="3.83203125" style="186" customWidth="1"/>
    <col min="6" max="6" width="11.83203125" style="286" customWidth="1"/>
    <col min="7" max="7" width="3.83203125" style="2" customWidth="1"/>
    <col min="8" max="16384" width="21.5" style="2"/>
  </cols>
  <sheetData>
    <row r="1" spans="1:25" s="97" customFormat="1" ht="12.75" customHeight="1">
      <c r="A1" s="608" t="s">
        <v>0</v>
      </c>
      <c r="B1" s="86"/>
      <c r="C1" s="86"/>
      <c r="D1" s="86"/>
      <c r="E1" s="86"/>
      <c r="F1" s="86"/>
      <c r="G1" s="87"/>
      <c r="L1" s="96"/>
      <c r="M1" s="96"/>
      <c r="N1" s="96"/>
      <c r="O1" s="96"/>
      <c r="P1" s="96"/>
      <c r="Q1" s="96"/>
      <c r="R1" s="96"/>
      <c r="S1" s="96"/>
      <c r="T1" s="96"/>
      <c r="U1" s="96"/>
      <c r="V1" s="96"/>
      <c r="W1" s="96"/>
      <c r="X1" s="96"/>
      <c r="Y1" s="96"/>
    </row>
    <row r="2" spans="1:25" s="97" customFormat="1" ht="12.75" customHeight="1">
      <c r="A2" s="608" t="s">
        <v>97</v>
      </c>
      <c r="B2" s="86"/>
      <c r="C2" s="86"/>
      <c r="D2" s="86"/>
      <c r="E2" s="86"/>
      <c r="F2" s="86"/>
      <c r="G2" s="87"/>
      <c r="H2" s="86"/>
      <c r="I2" s="86"/>
      <c r="J2" s="86"/>
      <c r="K2" s="86"/>
      <c r="L2" s="86"/>
      <c r="M2" s="86"/>
      <c r="N2" s="96"/>
      <c r="O2" s="96"/>
      <c r="P2" s="96"/>
      <c r="Q2" s="96"/>
      <c r="R2" s="96"/>
      <c r="S2" s="96"/>
      <c r="T2" s="96"/>
      <c r="U2" s="96"/>
      <c r="V2" s="96"/>
      <c r="W2" s="96"/>
      <c r="X2" s="96"/>
      <c r="Y2" s="96"/>
    </row>
    <row r="3" spans="1:25" s="97" customFormat="1" ht="12.75" customHeight="1">
      <c r="A3" s="609" t="s">
        <v>26</v>
      </c>
      <c r="B3" s="87"/>
      <c r="C3" s="87"/>
      <c r="D3" s="87"/>
      <c r="E3" s="87"/>
      <c r="F3" s="87"/>
      <c r="G3" s="87"/>
      <c r="L3" s="96"/>
      <c r="M3" s="96"/>
      <c r="N3" s="96"/>
      <c r="O3" s="96"/>
      <c r="P3" s="96"/>
      <c r="Q3" s="96"/>
      <c r="R3" s="96"/>
      <c r="S3" s="96"/>
      <c r="T3" s="96"/>
      <c r="U3" s="96"/>
      <c r="V3" s="96"/>
      <c r="W3" s="96"/>
      <c r="X3" s="96"/>
      <c r="Y3" s="96"/>
    </row>
    <row r="4" spans="1:25" s="97" customFormat="1" ht="12.75" customHeight="1">
      <c r="A4" s="609" t="s">
        <v>80</v>
      </c>
      <c r="B4" s="87"/>
      <c r="C4" s="87"/>
      <c r="D4" s="87"/>
      <c r="E4" s="87"/>
      <c r="F4" s="87"/>
      <c r="G4" s="87"/>
      <c r="L4" s="96"/>
      <c r="M4" s="96"/>
      <c r="N4" s="96"/>
      <c r="O4" s="96"/>
      <c r="P4" s="96"/>
      <c r="Q4" s="96"/>
      <c r="R4" s="96"/>
      <c r="S4" s="96"/>
      <c r="T4" s="96"/>
      <c r="U4" s="96"/>
      <c r="V4" s="96"/>
      <c r="W4" s="96"/>
      <c r="X4" s="96"/>
      <c r="Y4" s="96"/>
    </row>
    <row r="5" spans="1:25" s="97" customFormat="1" ht="12.75" customHeight="1">
      <c r="A5" s="8"/>
      <c r="B5" s="8"/>
      <c r="D5" s="287"/>
      <c r="E5" s="139"/>
      <c r="F5" s="284"/>
    </row>
    <row r="6" spans="1:25" s="97" customFormat="1" ht="12.75" customHeight="1">
      <c r="A6" s="149"/>
      <c r="B6" s="149"/>
      <c r="C6" s="102" t="s">
        <v>1</v>
      </c>
      <c r="D6" s="127">
        <v>2023</v>
      </c>
      <c r="E6" s="184"/>
      <c r="F6" s="291">
        <v>2022</v>
      </c>
      <c r="G6" s="102"/>
    </row>
    <row r="7" spans="1:25" s="97" customFormat="1" ht="12.75" customHeight="1">
      <c r="A7" s="119" t="s">
        <v>98</v>
      </c>
      <c r="B7" s="120"/>
      <c r="C7" s="128"/>
      <c r="D7" s="288"/>
      <c r="E7" s="267"/>
      <c r="F7" s="106"/>
      <c r="G7" s="267"/>
    </row>
    <row r="8" spans="1:25" s="97" customFormat="1" ht="12.75" customHeight="1">
      <c r="A8" s="87" t="s">
        <v>19</v>
      </c>
      <c r="B8" s="8"/>
      <c r="C8" s="151"/>
      <c r="D8" s="366">
        <v>490</v>
      </c>
      <c r="E8" s="269" t="s">
        <v>25</v>
      </c>
      <c r="F8" s="457">
        <v>-128</v>
      </c>
      <c r="G8" s="386" t="s">
        <v>25</v>
      </c>
    </row>
    <row r="9" spans="1:25" s="97" customFormat="1" ht="12.75" customHeight="1">
      <c r="A9" s="87" t="s">
        <v>121</v>
      </c>
      <c r="B9" s="8"/>
      <c r="C9" s="151"/>
      <c r="D9" s="366">
        <v>-45</v>
      </c>
      <c r="E9" s="116"/>
      <c r="F9" s="457">
        <v>-20</v>
      </c>
      <c r="G9" s="387"/>
    </row>
    <row r="10" spans="1:25" s="97" customFormat="1" ht="12.75" customHeight="1">
      <c r="A10" s="87" t="s">
        <v>99</v>
      </c>
      <c r="B10" s="8"/>
      <c r="C10" s="151"/>
      <c r="D10" s="367"/>
      <c r="E10" s="183"/>
      <c r="F10" s="458"/>
      <c r="G10" s="388"/>
    </row>
    <row r="11" spans="1:25" s="97" customFormat="1" ht="12.75" customHeight="1">
      <c r="B11" s="87" t="s">
        <v>122</v>
      </c>
      <c r="C11" s="104" t="s">
        <v>289</v>
      </c>
      <c r="D11" s="366">
        <v>431</v>
      </c>
      <c r="E11" s="116"/>
      <c r="F11" s="457">
        <v>415</v>
      </c>
      <c r="G11" s="387"/>
    </row>
    <row r="12" spans="1:25" s="97" customFormat="1" ht="12.75" customHeight="1">
      <c r="B12" s="87" t="s">
        <v>320</v>
      </c>
      <c r="C12" s="104">
        <v>20</v>
      </c>
      <c r="D12" s="366">
        <v>73</v>
      </c>
      <c r="E12" s="116"/>
      <c r="F12" s="457">
        <v>3</v>
      </c>
      <c r="G12" s="387"/>
    </row>
    <row r="13" spans="1:25" s="97" customFormat="1" ht="12.75" customHeight="1">
      <c r="B13" s="87" t="s">
        <v>100</v>
      </c>
      <c r="C13" s="104">
        <v>9</v>
      </c>
      <c r="D13" s="366">
        <v>-105</v>
      </c>
      <c r="E13" s="116"/>
      <c r="F13" s="457">
        <v>-123</v>
      </c>
      <c r="G13" s="387"/>
    </row>
    <row r="14" spans="1:25" s="97" customFormat="1" ht="12.75" customHeight="1">
      <c r="B14" s="87" t="s">
        <v>136</v>
      </c>
      <c r="C14" s="104">
        <v>6</v>
      </c>
      <c r="D14" s="366">
        <v>1</v>
      </c>
      <c r="E14" s="116"/>
      <c r="F14" s="457">
        <v>-1</v>
      </c>
      <c r="G14" s="387"/>
    </row>
    <row r="15" spans="1:25" s="97" customFormat="1" ht="12.75" customHeight="1">
      <c r="B15" s="87" t="s">
        <v>101</v>
      </c>
      <c r="C15" s="104">
        <v>28</v>
      </c>
      <c r="D15" s="366">
        <v>24</v>
      </c>
      <c r="E15" s="116"/>
      <c r="F15" s="457">
        <v>18</v>
      </c>
      <c r="G15" s="387"/>
    </row>
    <row r="16" spans="1:25" s="97" customFormat="1" ht="12.75" customHeight="1">
      <c r="B16" s="87" t="s">
        <v>128</v>
      </c>
      <c r="C16" s="102">
        <v>7</v>
      </c>
      <c r="D16" s="366">
        <v>54</v>
      </c>
      <c r="E16" s="116"/>
      <c r="F16" s="457">
        <v>-1</v>
      </c>
      <c r="G16" s="387"/>
    </row>
    <row r="17" spans="1:9" s="97" customFormat="1" ht="12.75" customHeight="1">
      <c r="A17" s="123" t="s">
        <v>102</v>
      </c>
      <c r="B17" s="8"/>
      <c r="C17" s="104">
        <v>29</v>
      </c>
      <c r="D17" s="366">
        <v>-300</v>
      </c>
      <c r="E17" s="116"/>
      <c r="F17" s="457">
        <v>909</v>
      </c>
      <c r="G17" s="387"/>
    </row>
    <row r="18" spans="1:9" s="97" customFormat="1" ht="12.75" customHeight="1">
      <c r="A18" s="119" t="s">
        <v>137</v>
      </c>
      <c r="B18" s="120"/>
      <c r="C18" s="270"/>
      <c r="D18" s="368">
        <f>SUM(D8:D17)</f>
        <v>623</v>
      </c>
      <c r="E18" s="271"/>
      <c r="F18" s="459">
        <f>SUM(F8:F17)</f>
        <v>1072</v>
      </c>
      <c r="G18" s="389"/>
    </row>
    <row r="19" spans="1:9" s="97" customFormat="1" ht="12.75" customHeight="1">
      <c r="A19" s="123" t="s">
        <v>138</v>
      </c>
      <c r="B19" s="272"/>
      <c r="C19" s="273"/>
      <c r="D19" s="370">
        <v>0</v>
      </c>
      <c r="E19" s="118"/>
      <c r="F19" s="461">
        <v>0</v>
      </c>
      <c r="G19" s="390"/>
    </row>
    <row r="20" spans="1:9" s="97" customFormat="1" ht="12.75" customHeight="1">
      <c r="A20" s="274" t="s">
        <v>139</v>
      </c>
      <c r="B20" s="272"/>
      <c r="C20" s="273"/>
      <c r="D20" s="370">
        <f>D18-D19</f>
        <v>623</v>
      </c>
      <c r="E20" s="118"/>
      <c r="F20" s="461">
        <f>F18-F19</f>
        <v>1072</v>
      </c>
      <c r="G20" s="390"/>
    </row>
    <row r="21" spans="1:9" s="97" customFormat="1" ht="12.75" customHeight="1">
      <c r="A21" s="119" t="s">
        <v>103</v>
      </c>
      <c r="B21" s="120"/>
      <c r="C21" s="270"/>
      <c r="D21" s="371"/>
      <c r="E21" s="182"/>
      <c r="F21" s="462"/>
      <c r="G21" s="391"/>
    </row>
    <row r="22" spans="1:9" s="97" customFormat="1" ht="12.75" customHeight="1">
      <c r="A22" s="87" t="s">
        <v>104</v>
      </c>
      <c r="B22" s="8"/>
      <c r="C22" s="275"/>
      <c r="D22" s="366">
        <v>-366</v>
      </c>
      <c r="E22" s="116"/>
      <c r="F22" s="457">
        <v>-355</v>
      </c>
      <c r="G22" s="387"/>
    </row>
    <row r="23" spans="1:9" s="97" customFormat="1" ht="12.75" customHeight="1">
      <c r="A23" s="87" t="s">
        <v>105</v>
      </c>
      <c r="B23" s="8"/>
      <c r="C23" s="104"/>
      <c r="D23" s="366">
        <v>0</v>
      </c>
      <c r="E23" s="116"/>
      <c r="F23" s="457">
        <v>18</v>
      </c>
      <c r="G23" s="387"/>
    </row>
    <row r="24" spans="1:9" s="97" customFormat="1" ht="12.75" customHeight="1">
      <c r="A24" s="87" t="s">
        <v>106</v>
      </c>
      <c r="B24" s="8"/>
      <c r="C24" s="104">
        <v>17</v>
      </c>
      <c r="D24" s="366">
        <v>390</v>
      </c>
      <c r="E24" s="116"/>
      <c r="F24" s="457">
        <v>43</v>
      </c>
      <c r="G24" s="387"/>
      <c r="I24" s="268"/>
    </row>
    <row r="25" spans="1:9" s="97" customFormat="1" ht="12.75" customHeight="1">
      <c r="A25" s="87" t="s">
        <v>283</v>
      </c>
      <c r="B25" s="276"/>
      <c r="C25" s="104"/>
      <c r="D25" s="366">
        <v>133</v>
      </c>
      <c r="E25" s="116"/>
      <c r="F25" s="457">
        <v>0</v>
      </c>
      <c r="G25" s="387"/>
    </row>
    <row r="26" spans="1:9" s="97" customFormat="1" ht="12.75" customHeight="1">
      <c r="A26" s="87" t="s">
        <v>107</v>
      </c>
      <c r="B26" s="8"/>
      <c r="C26" s="104"/>
      <c r="D26" s="366">
        <v>-39</v>
      </c>
      <c r="E26" s="118"/>
      <c r="F26" s="457">
        <v>-31</v>
      </c>
      <c r="G26" s="390"/>
    </row>
    <row r="27" spans="1:9" s="97" customFormat="1" ht="12.75" customHeight="1">
      <c r="A27" s="119" t="s">
        <v>140</v>
      </c>
      <c r="B27" s="120"/>
      <c r="C27" s="270"/>
      <c r="D27" s="368">
        <v>118</v>
      </c>
      <c r="E27" s="271"/>
      <c r="F27" s="459">
        <f>SUM(F22:F26)</f>
        <v>-325</v>
      </c>
      <c r="G27" s="389"/>
    </row>
    <row r="28" spans="1:9" s="97" customFormat="1" ht="12.75" customHeight="1">
      <c r="A28" s="123" t="s">
        <v>141</v>
      </c>
      <c r="B28" s="272"/>
      <c r="C28" s="273"/>
      <c r="D28" s="369">
        <v>-38</v>
      </c>
      <c r="E28" s="118"/>
      <c r="F28" s="461">
        <v>-21</v>
      </c>
      <c r="G28" s="390"/>
    </row>
    <row r="29" spans="1:9" s="97" customFormat="1" ht="12.75" customHeight="1">
      <c r="A29" s="274" t="s">
        <v>142</v>
      </c>
      <c r="B29" s="272"/>
      <c r="C29" s="273"/>
      <c r="D29" s="370">
        <f>D27-D28</f>
        <v>156</v>
      </c>
      <c r="E29" s="118"/>
      <c r="F29" s="461">
        <f>F27-F28</f>
        <v>-304</v>
      </c>
      <c r="G29" s="390"/>
    </row>
    <row r="30" spans="1:9" s="97" customFormat="1" ht="12.75" customHeight="1">
      <c r="A30" s="119" t="s">
        <v>108</v>
      </c>
      <c r="B30" s="120"/>
      <c r="C30" s="270"/>
      <c r="D30" s="371"/>
      <c r="E30" s="238"/>
      <c r="F30" s="462"/>
      <c r="G30" s="392"/>
    </row>
    <row r="31" spans="1:9" s="97" customFormat="1" ht="12.75" customHeight="1">
      <c r="A31" s="87" t="s">
        <v>109</v>
      </c>
      <c r="B31" s="8"/>
      <c r="C31" s="104">
        <v>26</v>
      </c>
      <c r="D31" s="366">
        <v>1478</v>
      </c>
      <c r="E31" s="116"/>
      <c r="F31" s="457">
        <v>0</v>
      </c>
      <c r="G31" s="387"/>
    </row>
    <row r="32" spans="1:9" s="97" customFormat="1" ht="12.75" customHeight="1">
      <c r="A32" s="87" t="s">
        <v>110</v>
      </c>
      <c r="B32" s="8"/>
      <c r="C32" s="104">
        <v>26</v>
      </c>
      <c r="D32" s="366">
        <v>-1903</v>
      </c>
      <c r="E32" s="116"/>
      <c r="F32" s="457">
        <v>-1058</v>
      </c>
      <c r="G32" s="387"/>
    </row>
    <row r="33" spans="1:8" s="97" customFormat="1" ht="12.75" customHeight="1">
      <c r="A33" s="87" t="s">
        <v>123</v>
      </c>
      <c r="B33" s="8"/>
      <c r="C33" s="104"/>
      <c r="D33" s="366">
        <v>-36</v>
      </c>
      <c r="E33" s="116"/>
      <c r="F33" s="457">
        <v>-24</v>
      </c>
      <c r="G33" s="387"/>
    </row>
    <row r="34" spans="1:8" s="97" customFormat="1" ht="12.75" customHeight="1">
      <c r="A34" s="87" t="s">
        <v>111</v>
      </c>
      <c r="B34" s="8"/>
      <c r="C34" s="104">
        <v>27</v>
      </c>
      <c r="D34" s="366">
        <v>-22</v>
      </c>
      <c r="E34" s="116"/>
      <c r="F34" s="457">
        <v>-20</v>
      </c>
      <c r="G34" s="387"/>
    </row>
    <row r="35" spans="1:8" s="97" customFormat="1" ht="12.75" customHeight="1">
      <c r="A35" s="87" t="s">
        <v>120</v>
      </c>
      <c r="B35" s="8"/>
      <c r="C35" s="104">
        <v>27</v>
      </c>
      <c r="D35" s="366">
        <v>-4</v>
      </c>
      <c r="E35" s="116"/>
      <c r="F35" s="457">
        <v>-2</v>
      </c>
      <c r="G35" s="387"/>
    </row>
    <row r="36" spans="1:8" s="97" customFormat="1" ht="12.75" customHeight="1">
      <c r="A36" s="87" t="s">
        <v>112</v>
      </c>
      <c r="B36" s="8"/>
      <c r="C36" s="104"/>
      <c r="D36" s="366">
        <v>69</v>
      </c>
      <c r="E36" s="116"/>
      <c r="F36" s="457">
        <v>10</v>
      </c>
      <c r="G36" s="387"/>
    </row>
    <row r="37" spans="1:8" s="97" customFormat="1" ht="12.75" customHeight="1">
      <c r="A37" s="87" t="s">
        <v>113</v>
      </c>
      <c r="B37" s="8"/>
      <c r="C37" s="104" t="s">
        <v>288</v>
      </c>
      <c r="D37" s="366">
        <v>-20</v>
      </c>
      <c r="E37" s="116"/>
      <c r="F37" s="457">
        <v>-38</v>
      </c>
      <c r="G37" s="387"/>
    </row>
    <row r="38" spans="1:8" s="97" customFormat="1" ht="12.75" customHeight="1">
      <c r="A38" s="119" t="s">
        <v>143</v>
      </c>
      <c r="B38" s="120"/>
      <c r="C38" s="270"/>
      <c r="D38" s="368">
        <f>SUM(D31:D37)</f>
        <v>-438</v>
      </c>
      <c r="E38" s="271"/>
      <c r="F38" s="459">
        <f>SUM(F31:F37)</f>
        <v>-1132</v>
      </c>
      <c r="G38" s="389"/>
    </row>
    <row r="39" spans="1:8" s="97" customFormat="1" ht="12.75" customHeight="1">
      <c r="A39" s="123" t="s">
        <v>145</v>
      </c>
      <c r="B39" s="272"/>
      <c r="C39" s="273"/>
      <c r="D39" s="370">
        <v>0</v>
      </c>
      <c r="E39" s="118"/>
      <c r="F39" s="460">
        <v>0</v>
      </c>
      <c r="G39" s="390"/>
    </row>
    <row r="40" spans="1:8" s="97" customFormat="1" ht="12.75" customHeight="1">
      <c r="A40" s="274" t="s">
        <v>144</v>
      </c>
      <c r="B40" s="272"/>
      <c r="C40" s="273"/>
      <c r="D40" s="370">
        <f>D38-D39</f>
        <v>-438</v>
      </c>
      <c r="E40" s="118"/>
      <c r="F40" s="461">
        <f>F38-F39</f>
        <v>-1132</v>
      </c>
      <c r="G40" s="390"/>
    </row>
    <row r="41" spans="1:8" s="97" customFormat="1" ht="12.75" customHeight="1">
      <c r="A41" s="278" t="s">
        <v>114</v>
      </c>
      <c r="B41" s="99"/>
      <c r="C41" s="150"/>
      <c r="D41" s="372">
        <v>0</v>
      </c>
      <c r="E41" s="117"/>
      <c r="F41" s="463">
        <v>1</v>
      </c>
      <c r="G41" s="393"/>
    </row>
    <row r="42" spans="1:8" s="97" customFormat="1" ht="12.75" customHeight="1">
      <c r="A42" s="121" t="s">
        <v>321</v>
      </c>
      <c r="B42" s="122"/>
      <c r="C42" s="150"/>
      <c r="D42" s="372">
        <f>D18+D27+D38+D41</f>
        <v>303</v>
      </c>
      <c r="E42" s="116"/>
      <c r="F42" s="463">
        <f>F18+F27+F38+F41</f>
        <v>-384</v>
      </c>
      <c r="G42" s="387"/>
    </row>
    <row r="43" spans="1:8" s="97" customFormat="1" ht="12.75" customHeight="1">
      <c r="A43" s="274" t="s">
        <v>284</v>
      </c>
      <c r="B43" s="136"/>
      <c r="C43" s="104">
        <v>12</v>
      </c>
      <c r="D43" s="370">
        <v>1291</v>
      </c>
      <c r="E43" s="279"/>
      <c r="F43" s="461">
        <v>1675</v>
      </c>
      <c r="G43" s="394"/>
      <c r="H43" s="136"/>
    </row>
    <row r="44" spans="1:8" s="97" customFormat="1" ht="12.75" customHeight="1" thickBot="1">
      <c r="A44" s="86" t="s">
        <v>124</v>
      </c>
      <c r="B44" s="280"/>
      <c r="C44" s="281">
        <v>12</v>
      </c>
      <c r="D44" s="373">
        <f>SUM(D42:D43)</f>
        <v>1594</v>
      </c>
      <c r="E44" s="282" t="s">
        <v>25</v>
      </c>
      <c r="F44" s="464">
        <f>SUM(F42:F43)</f>
        <v>1291</v>
      </c>
      <c r="G44" s="395" t="s">
        <v>25</v>
      </c>
    </row>
    <row r="45" spans="1:8" s="97" customFormat="1" ht="12.75" customHeight="1">
      <c r="A45" s="124" t="s">
        <v>285</v>
      </c>
      <c r="B45" s="136"/>
      <c r="C45" s="151"/>
      <c r="D45" s="374"/>
      <c r="E45" s="243"/>
      <c r="F45" s="465"/>
      <c r="G45" s="396"/>
    </row>
    <row r="46" spans="1:8" s="97" customFormat="1" ht="12.75" customHeight="1">
      <c r="A46" s="258" t="s">
        <v>115</v>
      </c>
      <c r="B46" s="8"/>
      <c r="C46" s="151"/>
      <c r="D46" s="375"/>
      <c r="E46" s="187"/>
      <c r="F46" s="466"/>
      <c r="G46" s="397"/>
    </row>
    <row r="47" spans="1:8" s="97" customFormat="1" ht="12.75" customHeight="1">
      <c r="B47" s="87" t="s">
        <v>116</v>
      </c>
      <c r="C47" s="151"/>
      <c r="D47" s="366">
        <v>462</v>
      </c>
      <c r="E47" s="269" t="s">
        <v>25</v>
      </c>
      <c r="F47" s="457">
        <v>521</v>
      </c>
      <c r="G47" s="386" t="s">
        <v>25</v>
      </c>
    </row>
    <row r="48" spans="1:8" s="97" customFormat="1" ht="12.75" customHeight="1">
      <c r="B48" s="87" t="s">
        <v>18</v>
      </c>
      <c r="C48" s="151"/>
      <c r="D48" s="366">
        <v>13</v>
      </c>
      <c r="E48" s="269" t="s">
        <v>25</v>
      </c>
      <c r="F48" s="457">
        <v>10</v>
      </c>
      <c r="G48" s="386" t="s">
        <v>25</v>
      </c>
    </row>
    <row r="49" spans="1:7" s="97" customFormat="1" ht="12.75" customHeight="1">
      <c r="A49" s="258" t="s">
        <v>117</v>
      </c>
      <c r="B49" s="8"/>
      <c r="C49" s="151"/>
      <c r="D49" s="375"/>
      <c r="E49" s="187"/>
      <c r="F49" s="466"/>
      <c r="G49" s="397"/>
    </row>
    <row r="50" spans="1:7" s="97" customFormat="1" ht="12.75" customHeight="1">
      <c r="B50" s="87" t="s">
        <v>116</v>
      </c>
      <c r="C50" s="151"/>
      <c r="D50" s="366">
        <v>39</v>
      </c>
      <c r="E50" s="269" t="s">
        <v>25</v>
      </c>
      <c r="F50" s="457">
        <v>23</v>
      </c>
      <c r="G50" s="386" t="s">
        <v>25</v>
      </c>
    </row>
    <row r="51" spans="1:7" s="97" customFormat="1" ht="12" customHeight="1" thickBot="1">
      <c r="A51" s="155"/>
      <c r="B51" s="283" t="s">
        <v>18</v>
      </c>
      <c r="C51" s="154"/>
      <c r="D51" s="467">
        <v>1</v>
      </c>
      <c r="E51" s="244" t="s">
        <v>25</v>
      </c>
      <c r="F51" s="602">
        <v>0</v>
      </c>
      <c r="G51" s="398" t="s">
        <v>25</v>
      </c>
    </row>
    <row r="52" spans="1:7" s="376" customFormat="1" ht="25.5" customHeight="1">
      <c r="A52" s="401" t="s">
        <v>4</v>
      </c>
      <c r="B52" s="653" t="s">
        <v>276</v>
      </c>
      <c r="C52" s="653"/>
      <c r="D52" s="653"/>
      <c r="E52" s="653"/>
      <c r="F52" s="653"/>
      <c r="G52" s="399"/>
    </row>
    <row r="53" spans="1:7" s="376" customFormat="1" ht="12.75" customHeight="1">
      <c r="A53" s="401" t="s">
        <v>60</v>
      </c>
      <c r="B53" s="654" t="s">
        <v>286</v>
      </c>
      <c r="C53" s="654"/>
      <c r="D53" s="654"/>
      <c r="E53" s="654"/>
      <c r="F53" s="654"/>
    </row>
    <row r="54" spans="1:7" s="376" customFormat="1" ht="38.25" customHeight="1">
      <c r="A54" s="401" t="s">
        <v>5</v>
      </c>
      <c r="B54" s="654" t="s">
        <v>290</v>
      </c>
      <c r="C54" s="654"/>
      <c r="D54" s="654"/>
      <c r="E54" s="654"/>
      <c r="F54" s="654"/>
    </row>
    <row r="55" spans="1:7" s="376" customFormat="1" ht="38.25" customHeight="1">
      <c r="A55" s="401" t="s">
        <v>146</v>
      </c>
      <c r="B55" s="654" t="s">
        <v>291</v>
      </c>
      <c r="C55" s="654"/>
      <c r="D55" s="654"/>
      <c r="E55" s="654"/>
      <c r="F55" s="654"/>
    </row>
    <row r="56" spans="1:7" s="376" customFormat="1" ht="46.5" customHeight="1">
      <c r="A56" s="401" t="s">
        <v>147</v>
      </c>
      <c r="B56" s="654" t="s">
        <v>287</v>
      </c>
      <c r="C56" s="654"/>
      <c r="D56" s="654"/>
      <c r="E56" s="654"/>
      <c r="F56" s="654"/>
    </row>
    <row r="57" spans="1:7" ht="12.75" customHeight="1">
      <c r="A57" s="153"/>
      <c r="B57" s="78"/>
      <c r="C57" s="78"/>
      <c r="D57" s="285"/>
      <c r="E57" s="78"/>
      <c r="F57" s="285"/>
      <c r="G57" s="78"/>
    </row>
    <row r="58" spans="1:7" ht="12.75" customHeight="1">
      <c r="A58" s="152"/>
      <c r="B58" s="77" t="s">
        <v>71</v>
      </c>
      <c r="C58" s="78"/>
      <c r="D58" s="289"/>
      <c r="E58" s="185"/>
      <c r="F58" s="285"/>
      <c r="G58" s="78"/>
    </row>
  </sheetData>
  <mergeCells count="5">
    <mergeCell ref="B52:F52"/>
    <mergeCell ref="B53:F53"/>
    <mergeCell ref="B54:F54"/>
    <mergeCell ref="B55:F55"/>
    <mergeCell ref="B56:F56"/>
  </mergeCells>
  <pageMargins left="0.70866141732283472" right="0.70866141732283472" top="0.74803149606299213" bottom="0.74803149606299213" header="0.31496062992125984" footer="0.31496062992125984"/>
  <pageSetup scale="73" orientation="portrait" r:id="rId1"/>
  <ignoredErrors>
    <ignoredError sqref="A52:A56"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8</vt:i4>
      </vt:variant>
      <vt:variant>
        <vt:lpstr>Named Ranges</vt:lpstr>
      </vt:variant>
      <vt:variant>
        <vt:i4>8</vt:i4>
      </vt:variant>
    </vt:vector>
  </HeadingPairs>
  <TitlesOfParts>
    <vt:vector size="16" baseType="lpstr">
      <vt:lpstr>Données trimestrielles</vt:lpstr>
      <vt:lpstr>Rétrospective P&amp;L</vt:lpstr>
      <vt:lpstr>Rétrospective BS</vt:lpstr>
      <vt:lpstr>Résultat</vt:lpstr>
      <vt:lpstr>Résultat global</vt:lpstr>
      <vt:lpstr>Bilan</vt:lpstr>
      <vt:lpstr>Variations capitaux propres</vt:lpstr>
      <vt:lpstr>Flux de trésorerie</vt:lpstr>
      <vt:lpstr>Bilan!Print_Area</vt:lpstr>
      <vt:lpstr>'Données trimestrielles'!Print_Area</vt:lpstr>
      <vt:lpstr>'Flux de trésorerie'!Print_Area</vt:lpstr>
      <vt:lpstr>Résultat!Print_Area</vt:lpstr>
      <vt:lpstr>'Résultat global'!Print_Area</vt:lpstr>
      <vt:lpstr>'Rétrospective BS'!Print_Area</vt:lpstr>
      <vt:lpstr>'Rétrospective P&amp;L'!Print_Area</vt:lpstr>
      <vt:lpstr>'Variations capitaux propres'!Print_Area</vt:lpstr>
    </vt:vector>
  </TitlesOfParts>
  <Company>Workiva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BBD 9.30.2014 WB</dc:title>
  <dc:creator>Workiva - Sophie Cauchon</dc:creator>
  <cp:lastModifiedBy>Nathalie Hebert</cp:lastModifiedBy>
  <cp:lastPrinted>2022-10-20T13:29:58Z</cp:lastPrinted>
  <dcterms:created xsi:type="dcterms:W3CDTF">2015-04-28T15:30:46Z</dcterms:created>
  <dcterms:modified xsi:type="dcterms:W3CDTF">2024-02-07T02:17:25Z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