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J:\_Consolidation team\Quarter Statements 2023\Q4\4. FS Web\"/>
    </mc:Choice>
  </mc:AlternateContent>
  <xr:revisionPtr revIDLastSave="0" documentId="13_ncr:1_{2CAE1441-082C-4CFB-9ACF-92622A193C27}" xr6:coauthVersionLast="47" xr6:coauthVersionMax="47" xr10:uidLastSave="{00000000-0000-0000-0000-000000000000}"/>
  <bookViews>
    <workbookView xWindow="-120" yWindow="-120" windowWidth="29040" windowHeight="15840" tabRatio="847" xr2:uid="{00000000-000D-0000-FFFF-FFFF00000000}"/>
  </bookViews>
  <sheets>
    <sheet name="Quarterly" sheetId="8" r:id="rId1"/>
    <sheet name="P&amp;L 5Y" sheetId="11" r:id="rId2"/>
    <sheet name="BS 5Y" sheetId="10" r:id="rId3"/>
    <sheet name="P&amp;L" sheetId="2" r:id="rId4"/>
    <sheet name="Comprehensive Income" sheetId="3" r:id="rId5"/>
    <sheet name="Balance Sheet" sheetId="4" r:id="rId6"/>
    <sheet name="Changes in equity" sheetId="7" r:id="rId7"/>
    <sheet name="Cash Flows" sheetId="1" r:id="rId8"/>
  </sheets>
  <definedNames>
    <definedName name="_Fill" localSheetId="2" hidden="1">#REF!</definedName>
    <definedName name="_Fill" localSheetId="1" hidden="1">#REF!</definedName>
    <definedName name="_Fill" hidden="1">#REF!</definedName>
    <definedName name="_Key1" localSheetId="2" hidden="1">#REF!</definedName>
    <definedName name="_Key1" hidden="1">#REF!</definedName>
    <definedName name="_Order1" hidden="1">255</definedName>
    <definedName name="_Sort" localSheetId="2" hidden="1">#REF!</definedName>
    <definedName name="_Sort" hidden="1">#REF!</definedName>
    <definedName name="BAG_BC" localSheetId="1" hidden="1">#N/A</definedName>
    <definedName name="BAG_BC" localSheetId="0" hidden="1">#N/A</definedName>
    <definedName name="BAG_BC" hidden="1">#N/A</definedName>
    <definedName name="e" localSheetId="1" hidden="1">#N/A</definedName>
    <definedName name="e" localSheetId="0" hidden="1">#N/A</definedName>
    <definedName name="e" hidden="1">#N/A</definedName>
    <definedName name="mol" localSheetId="2" hidden="1">Main.SAPF4Help()</definedName>
    <definedName name="mol" localSheetId="6" hidden="1">Main.SAPF4Help()</definedName>
    <definedName name="mol" localSheetId="1" hidden="1">Main.SAPF4Help()</definedName>
    <definedName name="mol" localSheetId="0" hidden="1">Main.SAPF4Help()</definedName>
    <definedName name="mol" hidden="1">Main.SAPF4Help()</definedName>
    <definedName name="_xlnm.Print_Area" localSheetId="5">'Balance Sheet'!$A$1:$D$43</definedName>
    <definedName name="_xlnm.Print_Area" localSheetId="2">'BS 5Y'!$A$1:$L$46</definedName>
    <definedName name="_xlnm.Print_Area" localSheetId="7">'Cash Flows'!$A$1:$E$59</definedName>
    <definedName name="_xlnm.Print_Area" localSheetId="6">'Changes in equity'!$A$1:$W$36</definedName>
    <definedName name="_xlnm.Print_Area" localSheetId="4">'Comprehensive Income'!$A$1:$E$35</definedName>
    <definedName name="_xlnm.Print_Area" localSheetId="3">'P&amp;L'!$A$1:$E$38</definedName>
    <definedName name="_xlnm.Print_Area" localSheetId="1">'P&amp;L 5Y'!$A$1:$L$55</definedName>
    <definedName name="_xlnm.Print_Area" localSheetId="0">Quarterly!$A$1:$L$27</definedName>
    <definedName name="_xlnm.Print_Area">#REF!</definedName>
    <definedName name="SAPFuncF4Help" localSheetId="2" hidden="1">Main.SAPF4Help()</definedName>
    <definedName name="SAPFuncF4Help" localSheetId="6" hidden="1">Main.SAPF4Help()</definedName>
    <definedName name="SAPFuncF4Help" localSheetId="1" hidden="1">Main.SAPF4Help()</definedName>
    <definedName name="SAPFuncF4Help" localSheetId="0" hidden="1">Main.SAPF4Help()</definedName>
    <definedName name="SAPFuncF4Help" hidden="1">Main.SAPF4Help()</definedName>
    <definedName name="SC_Currency" localSheetId="1">OFFSET(#REF!,0,0,COUNTA(#REF!),1)</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8" i="1" l="1"/>
  <c r="V29" i="7"/>
  <c r="V23" i="7"/>
  <c r="E31" i="2"/>
  <c r="D31" i="2"/>
  <c r="D17" i="8"/>
  <c r="D15" i="8"/>
  <c r="V31" i="7"/>
  <c r="V17" i="7"/>
  <c r="V18" i="7"/>
  <c r="G10" i="11"/>
  <c r="G12" i="11" s="1"/>
  <c r="G14" i="11" s="1"/>
  <c r="K10" i="11"/>
  <c r="K12" i="11" s="1"/>
  <c r="K14" i="11" s="1"/>
  <c r="I10" i="11"/>
  <c r="I12" i="11" s="1"/>
  <c r="I14" i="11" s="1"/>
  <c r="C14" i="11"/>
  <c r="E14" i="11"/>
  <c r="H16" i="8"/>
  <c r="H13" i="8"/>
  <c r="H12" i="8"/>
  <c r="H9" i="8"/>
  <c r="C16" i="8"/>
  <c r="C13" i="8"/>
  <c r="C12" i="8"/>
  <c r="C9" i="8"/>
  <c r="H8" i="8"/>
  <c r="C8" i="8"/>
  <c r="L15" i="8"/>
  <c r="K15" i="8"/>
  <c r="J15" i="8"/>
  <c r="I15" i="8"/>
  <c r="G15" i="8"/>
  <c r="F15" i="8"/>
  <c r="E15" i="8"/>
  <c r="E17" i="8"/>
  <c r="G32" i="10"/>
  <c r="H15" i="8" l="1"/>
  <c r="D39" i="1"/>
  <c r="D30" i="1"/>
  <c r="D19" i="1"/>
  <c r="D21" i="1" s="1"/>
  <c r="E39" i="1"/>
  <c r="E41" i="1" s="1"/>
  <c r="E28" i="1"/>
  <c r="E30" i="1" s="1"/>
  <c r="E19" i="1"/>
  <c r="C36" i="4"/>
  <c r="C29" i="4"/>
  <c r="C21" i="4"/>
  <c r="D21" i="4"/>
  <c r="C15" i="4"/>
  <c r="C22" i="4" s="1"/>
  <c r="D36" i="4"/>
  <c r="D29" i="4"/>
  <c r="D15" i="4"/>
  <c r="D30" i="3"/>
  <c r="D15" i="3"/>
  <c r="D25" i="3" s="1"/>
  <c r="D26" i="3" s="1"/>
  <c r="E30" i="3"/>
  <c r="E15" i="3"/>
  <c r="E25" i="3" s="1"/>
  <c r="E26" i="3" s="1"/>
  <c r="D10" i="2"/>
  <c r="D17" i="2" s="1"/>
  <c r="D20" i="2" s="1"/>
  <c r="D30" i="2"/>
  <c r="E30" i="2"/>
  <c r="E10" i="2"/>
  <c r="E17" i="2" s="1"/>
  <c r="E20" i="2" s="1"/>
  <c r="E22" i="2" s="1"/>
  <c r="E24" i="2" s="1"/>
  <c r="C44" i="10"/>
  <c r="C39" i="10"/>
  <c r="C32" i="10"/>
  <c r="C22" i="10"/>
  <c r="C14" i="10"/>
  <c r="E14" i="10"/>
  <c r="K44" i="10"/>
  <c r="I44" i="10"/>
  <c r="G44" i="10"/>
  <c r="E44" i="10"/>
  <c r="K39" i="10"/>
  <c r="I39" i="10"/>
  <c r="G39" i="10"/>
  <c r="E39" i="10"/>
  <c r="K32" i="10"/>
  <c r="I32" i="10"/>
  <c r="E32" i="10"/>
  <c r="K22" i="10"/>
  <c r="I22" i="10"/>
  <c r="G22" i="10"/>
  <c r="E22" i="10"/>
  <c r="K14" i="10"/>
  <c r="I14" i="10"/>
  <c r="G14" i="10"/>
  <c r="C23" i="10" l="1"/>
  <c r="D22" i="2"/>
  <c r="D24" i="2" s="1"/>
  <c r="E23" i="10"/>
  <c r="C40" i="10"/>
  <c r="C45" i="10" s="1"/>
  <c r="K23" i="10"/>
  <c r="D22" i="4"/>
  <c r="E40" i="10"/>
  <c r="E45" i="10" s="1"/>
  <c r="K40" i="10"/>
  <c r="K45" i="10" s="1"/>
  <c r="F17" i="8"/>
  <c r="G17" i="8"/>
  <c r="I17" i="8"/>
  <c r="J17" i="8"/>
  <c r="K17" i="8"/>
  <c r="L17" i="8"/>
  <c r="E43" i="1"/>
  <c r="E45" i="1" s="1"/>
  <c r="I40" i="10"/>
  <c r="I45" i="10" s="1"/>
  <c r="D37" i="4"/>
  <c r="D40" i="4" s="1"/>
  <c r="C37" i="4"/>
  <c r="C40" i="4" s="1"/>
  <c r="I23" i="10"/>
  <c r="D43" i="1"/>
  <c r="D45" i="1" s="1"/>
  <c r="G23" i="10"/>
  <c r="G40" i="10"/>
  <c r="G45" i="10" s="1"/>
  <c r="D41" i="1"/>
  <c r="E21" i="1"/>
  <c r="H17" i="8" l="1"/>
  <c r="C17" i="8"/>
  <c r="C15" i="8"/>
  <c r="L24" i="7" l="1"/>
  <c r="M13" i="7" l="1"/>
  <c r="N13" i="7"/>
  <c r="N20" i="7" s="1"/>
  <c r="O13" i="7"/>
  <c r="P13" i="7"/>
  <c r="P20" i="7" s="1"/>
  <c r="V30" i="7" l="1"/>
  <c r="V27" i="7"/>
  <c r="V26" i="7"/>
  <c r="V25" i="7"/>
  <c r="V28" i="7"/>
  <c r="V22" i="7"/>
  <c r="V19" i="7"/>
  <c r="V16" i="7"/>
  <c r="V15" i="7"/>
  <c r="V14" i="7"/>
  <c r="V12" i="7"/>
  <c r="V11" i="7"/>
  <c r="V9" i="7"/>
  <c r="V24" i="7" l="1"/>
  <c r="T24" i="7" l="1"/>
  <c r="R24" i="7"/>
  <c r="P24" i="7"/>
  <c r="P32" i="7" s="1"/>
  <c r="N24" i="7"/>
  <c r="N32" i="7" s="1"/>
  <c r="J24" i="7"/>
  <c r="H24" i="7"/>
  <c r="F24" i="7"/>
  <c r="D24" i="7"/>
  <c r="V13" i="7"/>
  <c r="V20" i="7" s="1"/>
  <c r="V32" i="7" s="1"/>
  <c r="T13" i="7"/>
  <c r="T20" i="7" s="1"/>
  <c r="R13" i="7"/>
  <c r="R20" i="7" s="1"/>
  <c r="L13" i="7"/>
  <c r="L20" i="7" s="1"/>
  <c r="L32" i="7" s="1"/>
  <c r="J13" i="7"/>
  <c r="J20" i="7" s="1"/>
  <c r="H13" i="7"/>
  <c r="H20" i="7" s="1"/>
  <c r="F13" i="7"/>
  <c r="F20" i="7" s="1"/>
  <c r="D13" i="7"/>
  <c r="D20" i="7" s="1"/>
  <c r="F32" i="7" l="1"/>
  <c r="D32" i="7"/>
  <c r="H32" i="7"/>
  <c r="J32" i="7"/>
  <c r="R32" i="7"/>
  <c r="T32" i="7"/>
</calcChain>
</file>

<file path=xl/sharedStrings.xml><?xml version="1.0" encoding="utf-8"?>
<sst xmlns="http://schemas.openxmlformats.org/spreadsheetml/2006/main" count="349" uniqueCount="240">
  <si>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</si>
  <si>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</si>
  <si>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</si>
  <si>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</si>
  <si>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</si>
  <si>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</si>
  <si>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</si>
  <si>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</si>
  <si>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</si>
  <si>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</si>
  <si>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</si>
  <si>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</si>
  <si>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</si>
  <si>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</si>
  <si>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</si>
  <si>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</si>
  <si>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</si>
  <si>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</si>
  <si>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</si>
  <si>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</si>
  <si>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</si>
  <si>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</si>
  <si>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</si>
  <si>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</si>
  <si>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EBIT</t>
  </si>
  <si>
    <t>Financing expense</t>
  </si>
  <si>
    <t>Financing income</t>
  </si>
  <si>
    <t>EBT</t>
  </si>
  <si>
    <t>Attributable to</t>
  </si>
  <si>
    <t>Equity holders of Bombardier Inc.</t>
  </si>
  <si>
    <t>CONSOLIDATED STATEMENTS OF COMPREHENSIVE INCOME</t>
  </si>
  <si>
    <t>OCI</t>
  </si>
  <si>
    <t>Items that may be reclassified to net income</t>
  </si>
  <si>
    <t>Net change in cash flow hedges</t>
  </si>
  <si>
    <t>CCTD</t>
  </si>
  <si>
    <t>Net investments in foreign operations</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</si>
  <si>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</si>
  <si>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</si>
  <si>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</si>
  <si>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</si>
  <si>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</si>
  <si>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</si>
  <si>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</si>
  <si>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</si>
  <si>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</si>
  <si>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</si>
  <si>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</si>
  <si>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</si>
  <si>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</si>
  <si>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</si>
  <si>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</si>
  <si>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</si>
  <si>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</si>
  <si>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</si>
  <si>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</si>
  <si>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</si>
  <si>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</si>
  <si>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</si>
  <si>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Commitments and contingencies</t>
  </si>
  <si>
    <t>CONSOLIDATED STATEMENTS OF CHANGES IN EQUITY</t>
  </si>
  <si>
    <t>Share capital</t>
  </si>
  <si>
    <r>
      <rPr>
        <b/>
        <sz val="8"/>
        <color rgb="FF000000"/>
        <rFont val="Arial"/>
        <family val="2"/>
      </rPr>
      <t xml:space="preserve">Retained earnings 
</t>
    </r>
    <r>
      <rPr>
        <b/>
        <sz val="8"/>
        <color rgb="FF000000"/>
        <rFont val="Arial"/>
        <family val="2"/>
      </rPr>
      <t>(deficit)</t>
    </r>
  </si>
  <si>
    <t>Accumulated OCI</t>
  </si>
  <si>
    <t>Preferred shares</t>
  </si>
  <si>
    <t>Contributed surplus</t>
  </si>
  <si>
    <t>Cash flow hedges</t>
  </si>
  <si>
    <t>Share-based expense</t>
  </si>
  <si>
    <t>Proceeds from disposals of PP&amp;E and intangible assets</t>
  </si>
  <si>
    <t>Equity (deficit)</t>
  </si>
  <si>
    <t>Remeasurement of defined benefit plans</t>
  </si>
  <si>
    <t>Net unrealized gain (loss)</t>
  </si>
  <si>
    <t>Contract assets</t>
  </si>
  <si>
    <t>Contract liabilities</t>
  </si>
  <si>
    <t xml:space="preserve">Share-based expense </t>
  </si>
  <si>
    <t>FVOCI equity instruments</t>
  </si>
  <si>
    <t>FVOCI</t>
  </si>
  <si>
    <t>Dividends paid - Preferred shares</t>
  </si>
  <si>
    <t>Net income (loss)</t>
  </si>
  <si>
    <t>Other financial liabilities</t>
  </si>
  <si>
    <t>Other liabilities</t>
  </si>
  <si>
    <t>Cash flows from operating activities - total</t>
  </si>
  <si>
    <t>Cash flows from operating activities - continuing operations</t>
  </si>
  <si>
    <t xml:space="preserve">Cash flows from investing activities - total </t>
  </si>
  <si>
    <t>Cash flows from investing activities - continuing operations</t>
  </si>
  <si>
    <t>Cash flows from financing activities - total</t>
  </si>
  <si>
    <t>Cash flows from financing activities - continuing operations</t>
  </si>
  <si>
    <t>Total comprehensive income (loss)</t>
  </si>
  <si>
    <t>Options exercised</t>
  </si>
  <si>
    <r>
      <t>Amortization</t>
    </r>
    <r>
      <rPr>
        <vertAlign val="superscript"/>
        <sz val="9"/>
        <color rgb="FF000000"/>
        <rFont val="Arial"/>
        <family val="2"/>
      </rPr>
      <t>(2)</t>
    </r>
  </si>
  <si>
    <r>
      <t>Cash flows from operating activities - discontinued operations</t>
    </r>
    <r>
      <rPr>
        <vertAlign val="superscript"/>
        <sz val="9"/>
        <color rgb="FF000000"/>
        <rFont val="Arial"/>
        <family val="2"/>
      </rPr>
      <t>(1)</t>
    </r>
  </si>
  <si>
    <t>Changes to restricted cash</t>
  </si>
  <si>
    <r>
      <t>Cash flows from investing activities - discontinued operations</t>
    </r>
    <r>
      <rPr>
        <vertAlign val="superscript"/>
        <sz val="9"/>
        <color rgb="FF000000"/>
        <rFont val="Arial"/>
        <family val="2"/>
      </rPr>
      <t>(1)</t>
    </r>
  </si>
  <si>
    <r>
      <t>Payment of lease liabilities</t>
    </r>
    <r>
      <rPr>
        <vertAlign val="superscript"/>
        <sz val="9"/>
        <color rgb="FF000000"/>
        <rFont val="Arial"/>
        <family val="2"/>
      </rPr>
      <t>(3)</t>
    </r>
  </si>
  <si>
    <r>
      <t>Cash flows from financing activities - discontinued operations</t>
    </r>
    <r>
      <rPr>
        <vertAlign val="superscript"/>
        <sz val="9"/>
        <color rgb="FF000000"/>
        <rFont val="Arial"/>
        <family val="2"/>
      </rPr>
      <t>(1)</t>
    </r>
  </si>
  <si>
    <r>
      <t>Net income (loss) from discontinued operations</t>
    </r>
    <r>
      <rPr>
        <vertAlign val="superscript"/>
        <sz val="9"/>
        <color rgb="FF000000"/>
        <rFont val="Arial"/>
        <family val="2"/>
      </rPr>
      <t>(1)</t>
    </r>
  </si>
  <si>
    <t>Remea-
surement gains (losses)</t>
  </si>
  <si>
    <t>Shares distributed - PSU plan</t>
  </si>
  <si>
    <t>Net proceeds from issuance of long-term debt</t>
  </si>
  <si>
    <t>Current portion of long-term debt</t>
  </si>
  <si>
    <t>Losses (gains) on repayment of long-term debt</t>
  </si>
  <si>
    <t>Issuance of Class B shares</t>
  </si>
  <si>
    <t>Purchase of Class B shares held in trust under the PSU and RSU plans</t>
  </si>
  <si>
    <t>Repurchase of Class B shares</t>
  </si>
  <si>
    <t>FVOCI financial assets</t>
  </si>
  <si>
    <t>Effect of exchange rates on cash and cash equivalents</t>
  </si>
  <si>
    <t>Continuing operations</t>
  </si>
  <si>
    <t xml:space="preserve">Total basic </t>
  </si>
  <si>
    <t>Total diluted</t>
  </si>
  <si>
    <t>Other
retained
earnings (deficit)</t>
  </si>
  <si>
    <t>QUARTERLY DATA (UNAUDITED)</t>
  </si>
  <si>
    <t>(the quarterly data has been prepared in accordance with IAS 34, Interim financial reporting, except market price ranges)</t>
  </si>
  <si>
    <t>Fiscal years</t>
  </si>
  <si>
    <t>Total</t>
  </si>
  <si>
    <t xml:space="preserve">Fourth
quarter </t>
  </si>
  <si>
    <t>Third 
quarter</t>
  </si>
  <si>
    <t>Second 
quarter</t>
  </si>
  <si>
    <t>First 
quarter</t>
  </si>
  <si>
    <t>Fourth
quarter</t>
  </si>
  <si>
    <r>
      <t>Financing expense</t>
    </r>
    <r>
      <rPr>
        <vertAlign val="superscript"/>
        <sz val="9"/>
        <rFont val="Arial"/>
        <family val="2"/>
      </rPr>
      <t>(1)</t>
    </r>
  </si>
  <si>
    <r>
      <t>Financing income</t>
    </r>
    <r>
      <rPr>
        <vertAlign val="superscript"/>
        <sz val="9"/>
        <rFont val="Arial"/>
        <family val="2"/>
      </rPr>
      <t>(1)</t>
    </r>
  </si>
  <si>
    <t>NCI</t>
  </si>
  <si>
    <t>Discontinued operations - basic</t>
  </si>
  <si>
    <t>Discontinued operations - diluted</t>
  </si>
  <si>
    <t>Market price range of Class B Subordinate Voting Shares (in Canadian dollars)</t>
  </si>
  <si>
    <t>The amounts presented on a yearly basis may not correspond to the sum of the four quarters as certain reclassifications to quarterly figures to or from financing income and financing expense may be required on a cumulative basis.</t>
  </si>
  <si>
    <t>HISTORICAL FINANCIAL SUMMARY</t>
  </si>
  <si>
    <t>(in millions of U.S. dollars, except per share amounts and number of common shares)</t>
  </si>
  <si>
    <t>For the fiscal years ended December 31</t>
  </si>
  <si>
    <t>2021</t>
  </si>
  <si>
    <t>2020</t>
  </si>
  <si>
    <t>2019</t>
  </si>
  <si>
    <t>(1)</t>
  </si>
  <si>
    <t>General information</t>
  </si>
  <si>
    <t>Export revenues from Canada</t>
  </si>
  <si>
    <t>Dividend per common share (in Canadian dollars)</t>
  </si>
  <si>
    <t xml:space="preserve">  Class A</t>
  </si>
  <si>
    <t xml:space="preserve">  Class B Subordinate Voting</t>
  </si>
  <si>
    <t>Dividend per preferred share (in Canadian dollars)</t>
  </si>
  <si>
    <t xml:space="preserve">  Series 2</t>
  </si>
  <si>
    <t xml:space="preserve">  Series 3</t>
  </si>
  <si>
    <t xml:space="preserve">  Series 4</t>
  </si>
  <si>
    <t>Market price ranges (in Canadian dollars)</t>
  </si>
  <si>
    <t xml:space="preserve">  High</t>
  </si>
  <si>
    <t xml:space="preserve">  Low</t>
  </si>
  <si>
    <t xml:space="preserve">  Close</t>
  </si>
  <si>
    <t xml:space="preserve">Includes Transportation. </t>
  </si>
  <si>
    <t>HISTORICAL FINANCIAL SUMMARY (CONTINUED)</t>
  </si>
  <si>
    <t xml:space="preserve">As at December 31 </t>
  </si>
  <si>
    <t>Goodwill</t>
  </si>
  <si>
    <t xml:space="preserve">Deferred income taxes </t>
  </si>
  <si>
    <t>Attributable to NCI</t>
  </si>
  <si>
    <t>Income taxes (recovery)</t>
  </si>
  <si>
    <t>For the fiscal years ended</t>
  </si>
  <si>
    <t xml:space="preserve">Continuing operations - basic </t>
  </si>
  <si>
    <t>Continuing operations - diluted</t>
  </si>
  <si>
    <t>Investments in joint ventures and associates</t>
  </si>
  <si>
    <t>Continuing operations - basic</t>
  </si>
  <si>
    <t>Assets held for sale</t>
  </si>
  <si>
    <t xml:space="preserve">Liabilities directly associated with assets held for sale </t>
  </si>
  <si>
    <t xml:space="preserve">Other liabilities </t>
  </si>
  <si>
    <r>
      <t xml:space="preserve">Reclassification to income or to the related non-financial asset </t>
    </r>
    <r>
      <rPr>
        <vertAlign val="superscript"/>
        <sz val="9"/>
        <color rgb="FF000000"/>
        <rFont val="Arial"/>
        <family val="2"/>
      </rPr>
      <t>(1)(2)</t>
    </r>
  </si>
  <si>
    <r>
      <t>Discontinued operations</t>
    </r>
    <r>
      <rPr>
        <vertAlign val="superscript"/>
        <sz val="9"/>
        <color rgb="FF000000"/>
        <rFont val="Arial"/>
        <family val="2"/>
      </rPr>
      <t>(3)</t>
    </r>
  </si>
  <si>
    <t>Deferred income taxes (recovery)</t>
  </si>
  <si>
    <t>Losses (gains) on disposals of PP&amp;E and intangible assets</t>
  </si>
  <si>
    <t>Cash and cash equivalents at end of year</t>
  </si>
  <si>
    <t>The notes are an integral part of these consolidated financial statements.</t>
  </si>
  <si>
    <t xml:space="preserve">The notes are an integral part of these consolidated financial statements.
</t>
  </si>
  <si>
    <t>Total comprehensive income</t>
  </si>
  <si>
    <t>Net unrealized loss</t>
  </si>
  <si>
    <t>Net loss</t>
  </si>
  <si>
    <t>Cancellation of Class B shares</t>
  </si>
  <si>
    <t>Transportation was classified as discontinued operations as of December 31, 2020. As a result, the results of operations have been restated for comparative periods. On January 29, 2021, the Corporation closed the sale of the Transportation business to Alstom.</t>
  </si>
  <si>
    <t>2022</t>
  </si>
  <si>
    <r>
      <t>Net income (loss) from discontinued operations</t>
    </r>
    <r>
      <rPr>
        <vertAlign val="superscript"/>
        <sz val="9"/>
        <rFont val="Arial"/>
        <family val="2"/>
      </rPr>
      <t>(1)</t>
    </r>
  </si>
  <si>
    <t>(5)</t>
  </si>
  <si>
    <r>
      <t>Net additions to PP&amp;E and intangible assets</t>
    </r>
    <r>
      <rPr>
        <vertAlign val="superscript"/>
        <sz val="8"/>
        <rFont val="Arial"/>
        <family val="2"/>
      </rPr>
      <t>(6)</t>
    </r>
  </si>
  <si>
    <t>2023</t>
  </si>
  <si>
    <t>As at January 1, 2022</t>
  </si>
  <si>
    <t>As at December 31, 2023</t>
  </si>
  <si>
    <t>As at December 31, 2022</t>
  </si>
  <si>
    <t>High</t>
  </si>
  <si>
    <t>Low</t>
  </si>
  <si>
    <r>
      <t>EPS (in dollars)</t>
    </r>
    <r>
      <rPr>
        <b/>
        <vertAlign val="superscript"/>
        <sz val="9"/>
        <rFont val="Arial"/>
        <family val="2"/>
      </rPr>
      <t>(2)</t>
    </r>
  </si>
  <si>
    <t>Discontinued operations</t>
  </si>
  <si>
    <t>As at  December 31</t>
  </si>
  <si>
    <t>Sales of investment in securities</t>
  </si>
  <si>
    <t>Net increase (decrease) in cash and cash equivalents</t>
  </si>
  <si>
    <t xml:space="preserve">The amounts presented on a yearly basis may not correspond to the sum of the four quarters as certain share repurchases and dilutive potential shares on an interim basis may not be applicable on an annual basis. </t>
  </si>
  <si>
    <t>Net income (loss) from continuing operations</t>
  </si>
  <si>
    <r>
      <t>Adjusted EBIT</t>
    </r>
    <r>
      <rPr>
        <b/>
        <vertAlign val="superscript"/>
        <sz val="8"/>
        <rFont val="Arial"/>
        <family val="2"/>
      </rPr>
      <t>(2)(3)</t>
    </r>
  </si>
  <si>
    <r>
      <t>Adjusted net income (loss) from continuing operations</t>
    </r>
    <r>
      <rPr>
        <b/>
        <vertAlign val="superscript"/>
        <sz val="8"/>
        <rFont val="Arial"/>
        <family val="2"/>
      </rPr>
      <t>(2)(3)</t>
    </r>
  </si>
  <si>
    <t>EPS (in dollars)</t>
  </si>
  <si>
    <r>
      <t>Discontinued operations - basic</t>
    </r>
    <r>
      <rPr>
        <vertAlign val="superscript"/>
        <sz val="8"/>
        <rFont val="Arial"/>
        <family val="2"/>
      </rPr>
      <t>(1)</t>
    </r>
  </si>
  <si>
    <r>
      <t>Discontinued operations - diluted</t>
    </r>
    <r>
      <rPr>
        <vertAlign val="superscript"/>
        <sz val="8"/>
        <rFont val="Arial"/>
        <family val="2"/>
      </rPr>
      <t>(1)</t>
    </r>
  </si>
  <si>
    <r>
      <t>Continuing operations - adjusted</t>
    </r>
    <r>
      <rPr>
        <vertAlign val="superscript"/>
        <sz val="8"/>
        <rFont val="Arial"/>
        <family val="2"/>
      </rPr>
      <t>(3)(4)</t>
    </r>
  </si>
  <si>
    <t>Amortization</t>
  </si>
  <si>
    <t>Impairment charges (reversals) on PP&amp;E and intangible assets</t>
  </si>
  <si>
    <t>Class A Shares</t>
  </si>
  <si>
    <t>Class B Subordinate Voting Shares</t>
  </si>
  <si>
    <t>Number of common shares (in millions)</t>
  </si>
  <si>
    <t>Book value per common share (in dollars)</t>
  </si>
  <si>
    <t>Non-GAAP financial measure. A non-GAAP financial measure is not a standardized financial measure under the financial reporting framework used to prepare our financial statements and might not be comparable to similar financial measures used by other issuers. Refer to the Non-GAAP and other financial measures section of this MD&amp;A for definitions of these metrics and reconciliations to the most comparable IFRS measures.</t>
  </si>
  <si>
    <t>Special items and certain items of other expense (income) were mainly reclassified to gain related to disposal of business, impairment and program termination, and restructuring charges, including comparatives figures. See Note 37 - Reclassification for more information.</t>
  </si>
  <si>
    <t>Non-GAAP financial ratio. A non-GAAP financial ratio is not a standardized financial measure under the financial reporting framework used to prepare our financial statements and might not be comparable to similar financial measures used by other issuers. Refer to the Non-GAAP and other financial measures section of this MD&amp;A for definitions of these metrics and reconciliations to the most comparable IFRS measures.</t>
  </si>
  <si>
    <t>As per the consolidated statement of cash flows of our Consolidated financial statements.</t>
  </si>
  <si>
    <r>
      <t>Restructuring charges</t>
    </r>
    <r>
      <rPr>
        <vertAlign val="superscript"/>
        <sz val="9"/>
        <color rgb="FF000000"/>
        <rFont val="Arial"/>
        <family val="2"/>
      </rPr>
      <t>(1)(2)</t>
    </r>
  </si>
  <si>
    <r>
      <t>Impairment and program termination</t>
    </r>
    <r>
      <rPr>
        <vertAlign val="superscript"/>
        <sz val="9"/>
        <color rgb="FF000000"/>
        <rFont val="Arial"/>
        <family val="2"/>
      </rPr>
      <t>(1)(4)</t>
    </r>
  </si>
  <si>
    <r>
      <t>Net income (loss) from discontinued operations</t>
    </r>
    <r>
      <rPr>
        <vertAlign val="superscript"/>
        <sz val="9"/>
        <color rgb="FF000000"/>
        <rFont val="Arial"/>
        <family val="2"/>
      </rPr>
      <t>(5)</t>
    </r>
  </si>
  <si>
    <r>
      <t>Other expense (income)</t>
    </r>
    <r>
      <rPr>
        <vertAlign val="superscript"/>
        <sz val="9"/>
        <color rgb="FF000000"/>
        <rFont val="Arial"/>
        <family val="2"/>
      </rPr>
      <t>(1)</t>
    </r>
  </si>
  <si>
    <r>
      <t>Gain related to disposal of business</t>
    </r>
    <r>
      <rPr>
        <vertAlign val="superscript"/>
        <sz val="9"/>
        <color rgb="FF000000"/>
        <rFont val="Arial"/>
        <family val="2"/>
      </rPr>
      <t>(1)(3)</t>
    </r>
  </si>
  <si>
    <r>
      <t>Discontinued operations - basic</t>
    </r>
    <r>
      <rPr>
        <vertAlign val="superscript"/>
        <sz val="9"/>
        <color rgb="FF000000"/>
        <rFont val="Arial"/>
        <family val="2"/>
      </rPr>
      <t>(5)</t>
    </r>
  </si>
  <si>
    <r>
      <t>Discontinued operations - diluted</t>
    </r>
    <r>
      <rPr>
        <vertAlign val="superscript"/>
        <sz val="9"/>
        <color rgb="FF000000"/>
        <rFont val="Arial"/>
        <family val="2"/>
      </rPr>
      <t>(5)</t>
    </r>
  </si>
  <si>
    <t>Net gain (loss) on derivative financial instruments</t>
  </si>
  <si>
    <r>
      <t>Shares purchased - PSU/RSU plans</t>
    </r>
    <r>
      <rPr>
        <vertAlign val="superscript"/>
        <sz val="8"/>
        <color rgb="FF000000"/>
        <rFont val="Arial"/>
        <family val="2"/>
      </rPr>
      <t>(1)</t>
    </r>
  </si>
  <si>
    <r>
      <t>Expiration of warrants</t>
    </r>
    <r>
      <rPr>
        <vertAlign val="superscript"/>
        <sz val="8"/>
        <color rgb="FF000000"/>
        <rFont val="Arial"/>
        <family val="2"/>
      </rPr>
      <t>(2)</t>
    </r>
  </si>
  <si>
    <t>Common shares</t>
  </si>
  <si>
    <t>Warrants</t>
  </si>
  <si>
    <t>Cash and cash equivalents at beginning of year</t>
  </si>
  <si>
    <r>
      <t>Supplemental information</t>
    </r>
    <r>
      <rPr>
        <b/>
        <vertAlign val="superscript"/>
        <sz val="9"/>
        <color rgb="FF000000"/>
        <rFont val="Arial"/>
        <family val="2"/>
      </rPr>
      <t>(4)(5)</t>
    </r>
  </si>
  <si>
    <t>Discontinued operations are related to the sale of the Transportation business. The expenses recorded in discontinued operations for fiscal years 2023 and 2022 principally relate to change in estimates of a provision for professional fees.</t>
  </si>
  <si>
    <t>Includes $31 million of amortization charge related to right-of-use of assets for fiscal year 2023 ($28 million for fiscal year 2022).</t>
  </si>
  <si>
    <t>Lease payments related to the interest portion, short-term leases, low value assets and variable lease payments not included in lease liabilities are classified as cash outflows from operating activities. The total cash outflows for fiscal year 2023 amounted to $76 million ($53 million for fiscal year 2022)</t>
  </si>
  <si>
    <t>Amounts paid or received for interest are reflected as cash flows from operating activities, except if they were capitalized in PP&amp;E or intangible assets, in which case they are reflected as cash flows from investing activities. Amounts paid or received for income taxes are reflected as cash flows from operating activities.</t>
  </si>
  <si>
    <t>Interest paid comprises interest on long-term debt excluding up-front costs paid related to the negotiation of debts or credit facilities, interest paid on lease liabilities and interest paid on extended payment terms for trade payables. Interest received comprises interest received related to cash and cash equivalents and investments in securities.</t>
  </si>
  <si>
    <t>In fiscal year 2023, the Corporation purchased 0.5 million (1.6 million  in fiscal year 2022) of Class B shares (subordinate voting) in order to satisfy future obligations under the Corporation’s employee PSU and RSU plans. Refer to Note 27 – Share capital.</t>
  </si>
  <si>
    <t>In February 2023, 4 million of warrants held by CDPQ expired. Refer to Note 27 – Share capital.</t>
  </si>
  <si>
    <t>Includes $44 million of gain reclassified to the related non-financial asset for fiscal year 2023 ($27 million of loss for fiscal year 2022).</t>
  </si>
  <si>
    <t>Includes severance charges or related reversal as well as curtailment losses (gains), if any.</t>
  </si>
  <si>
    <t>Includes changes in provisions related to past divestitures.</t>
  </si>
  <si>
    <t xml:space="preserve">Includes impairment or reversal of impairment of PP&amp;E and intangible assets as well as provisions related to program termination or their related reversal, if any. For fiscal year 2023, includes impairment of $85 million related to an aircraft product upgrade, started in 2018 and paused in 2020. </t>
  </si>
  <si>
    <t>Net income</t>
  </si>
  <si>
    <t>Shares distributed - RSU plan</t>
  </si>
  <si>
    <t>19,20</t>
  </si>
  <si>
    <t xml:space="preserve">Net income (loss) </t>
  </si>
  <si>
    <t>Income taxes recovery (expense)</t>
  </si>
  <si>
    <t>Includes $29 million of net deferred gain that is expected to be reclassified from OCI to the carrying amount of the related non-financial asset or to expense during fiscal year 2024.</t>
  </si>
  <si>
    <t>Dividends - preferred shares, including taxes</t>
  </si>
  <si>
    <t xml:space="preserve">           Total 
equity (deficit)</t>
  </si>
  <si>
    <t>Impairment charges on intangible assets</t>
  </si>
  <si>
    <t>27,28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</si>
</sst>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 #,##0_);_(* \(#,##0\);_(* &quot;—&quot;_);_(@_)"/>
    <numFmt numFmtId="184" formatCode="@&quot; &quot;"/>
    <numFmt numFmtId="185" formatCode="_(* #,##0_);_(* \(#,##0\);_(* &quot;-&quot;??_);_(@_)"/>
  </numFmts>
  <fonts count="90">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8"/>
      <color rgb="FF000000"/>
      <name val="Arial"/>
      <family val="2"/>
    </font>
    <font>
      <b/>
      <sz val="7"/>
      <color indexed="9"/>
      <name val="Palatino"/>
    </font>
    <font>
      <vertAlign val="superscript"/>
      <sz val="8"/>
      <name val="Arial"/>
      <family val="2"/>
    </font>
    <font>
      <b/>
      <vertAlign val="superscript"/>
      <sz val="9"/>
      <color rgb="FF000000"/>
      <name val="Arial"/>
      <family val="2"/>
    </font>
    <font>
      <vertAlign val="superscript"/>
      <sz val="9"/>
      <color rgb="FF000000"/>
      <name val="Arial"/>
      <family val="2"/>
    </font>
    <font>
      <sz val="9"/>
      <color rgb="FF00B050"/>
      <name val="Arial"/>
      <family val="2"/>
    </font>
    <font>
      <sz val="10"/>
      <color rgb="FF00B050"/>
      <name val="Times New Roman"/>
      <family val="1"/>
    </font>
    <font>
      <sz val="10"/>
      <color rgb="FF7030A0"/>
      <name val="Arial"/>
      <family val="2"/>
    </font>
    <font>
      <b/>
      <sz val="10"/>
      <color rgb="FF7030A0"/>
      <name val="Arial"/>
      <family val="2"/>
    </font>
    <font>
      <sz val="10"/>
      <color rgb="FFFF0000"/>
      <name val="Times New Roman"/>
      <family val="1"/>
    </font>
    <font>
      <sz val="10"/>
      <color rgb="FF7030A0"/>
      <name val="Times New Roman"/>
      <family val="1"/>
    </font>
    <font>
      <sz val="9"/>
      <color rgb="FF7030A0"/>
      <name val="Arial"/>
      <family val="2"/>
    </font>
    <font>
      <sz val="10"/>
      <color rgb="FF00B050"/>
      <name val="Arial"/>
      <family val="2"/>
    </font>
    <font>
      <b/>
      <i/>
      <sz val="9"/>
      <name val="Arial"/>
      <family val="2"/>
    </font>
    <font>
      <sz val="9"/>
      <color rgb="FFFF0000"/>
      <name val="Arial"/>
      <family val="2"/>
    </font>
    <font>
      <vertAlign val="superscript"/>
      <sz val="9"/>
      <name val="Arial"/>
      <family val="2"/>
    </font>
    <font>
      <sz val="9"/>
      <color rgb="FF92D050"/>
      <name val="Arial"/>
      <family val="2"/>
    </font>
    <font>
      <vertAlign val="superscript"/>
      <sz val="5"/>
      <name val="Arial"/>
      <family val="2"/>
    </font>
    <font>
      <b/>
      <vertAlign val="superscript"/>
      <sz val="5"/>
      <name val="Arial"/>
      <family val="2"/>
    </font>
    <font>
      <b/>
      <vertAlign val="superscript"/>
      <sz val="8"/>
      <name val="Arial"/>
      <family val="2"/>
    </font>
    <font>
      <sz val="9"/>
      <color indexed="63"/>
      <name val="Arial"/>
      <family val="2"/>
    </font>
    <font>
      <i/>
      <sz val="9"/>
      <name val="Arial"/>
      <family val="2"/>
    </font>
    <font>
      <sz val="10"/>
      <color rgb="FF000000"/>
      <name val="Times New Roman"/>
      <family val="1"/>
    </font>
    <font>
      <b/>
      <sz val="10"/>
      <color rgb="FF7030A0"/>
      <name val="Times New Roman"/>
      <family val="1"/>
    </font>
    <font>
      <b/>
      <sz val="10"/>
      <color rgb="FF000000"/>
      <name val="Times New Roman"/>
      <family val="1"/>
    </font>
    <font>
      <sz val="8"/>
      <name val="Times New Roman"/>
      <family val="1"/>
    </font>
    <font>
      <b/>
      <vertAlign val="superscript"/>
      <sz val="9"/>
      <name val="Arial"/>
      <family val="2"/>
    </font>
    <font>
      <sz val="8"/>
      <color rgb="FF7030A0"/>
      <name val="Arial"/>
      <family val="2"/>
    </font>
    <font>
      <b/>
      <sz val="10"/>
      <color rgb="FFFF0000"/>
      <name val="Arial"/>
      <family val="2"/>
    </font>
  </fonts>
  <fills count="37">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theme="0"/>
        <bgColor indexed="64"/>
      </patternFill>
    </fill>
  </fills>
  <borders count="29">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medium">
        <color indexed="64"/>
      </top>
      <bottom style="thin">
        <color indexed="64"/>
      </bottom>
      <diagonal/>
    </border>
    <border>
      <left/>
      <right/>
      <top style="medium">
        <color auto="1"/>
      </top>
      <bottom style="thin">
        <color indexed="64"/>
      </bottom>
      <diagonal/>
    </border>
  </borders>
  <cellStyleXfs count="643">
    <xf numFmtId="0" fontId="0" fillId="0" borderId="0"/>
    <xf numFmtId="0" fontId="9" fillId="0" borderId="0"/>
    <xf numFmtId="0" fontId="20" fillId="0" borderId="0">
      <alignment vertical="top"/>
    </xf>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52" fillId="0" borderId="0" applyNumberFormat="0" applyFill="0" applyBorder="0" applyAlignment="0" applyProtection="0"/>
    <xf numFmtId="0" fontId="38" fillId="14" borderId="0" applyNumberFormat="0" applyBorder="0" applyAlignment="0" applyProtection="0"/>
    <xf numFmtId="37" fontId="24" fillId="0" borderId="0" applyFont="0" applyBorder="0" applyAlignment="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39" fillId="15" borderId="7" applyNumberFormat="0" applyAlignment="0" applyProtection="0"/>
    <xf numFmtId="0" fontId="39" fillId="15" borderId="7" applyNumberFormat="0" applyAlignment="0" applyProtection="0"/>
    <xf numFmtId="172" fontId="27" fillId="0" borderId="0" applyFont="0" applyFill="0" applyBorder="0" applyAlignment="0" applyProtection="0"/>
    <xf numFmtId="173" fontId="27" fillId="0" borderId="0" applyFont="0" applyFill="0" applyBorder="0" applyAlignment="0" applyProtection="0"/>
    <xf numFmtId="0" fontId="47" fillId="0" borderId="8" applyNumberFormat="0" applyFill="0" applyAlignment="0" applyProtection="0"/>
    <xf numFmtId="0" fontId="40" fillId="16" borderId="9" applyNumberFormat="0" applyAlignment="0" applyProtection="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0" fontId="10" fillId="4" borderId="10" applyNumberFormat="0" applyFont="0" applyAlignment="0" applyProtection="0"/>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175" fontId="10" fillId="0" borderId="0" applyFont="0" applyFill="0" applyBorder="0" applyAlignment="0" applyProtection="0"/>
    <xf numFmtId="41" fontId="10" fillId="0" borderId="0" applyFont="0" applyFill="0" applyBorder="0" applyAlignment="0" applyProtection="0"/>
    <xf numFmtId="174" fontId="10" fillId="0" borderId="0" applyFont="0" applyFill="0" applyBorder="0" applyAlignment="0" applyProtection="0"/>
    <xf numFmtId="0" fontId="28" fillId="0" borderId="0" applyNumberFormat="0" applyFill="0" applyBorder="0" applyAlignment="0" applyProtection="0"/>
    <xf numFmtId="0" fontId="46" fillId="7" borderId="7" applyNumberFormat="0" applyAlignment="0" applyProtection="0"/>
    <xf numFmtId="170" fontId="10" fillId="0" borderId="0" applyFont="0" applyFill="0" applyBorder="0" applyAlignment="0" applyProtection="0"/>
    <xf numFmtId="0" fontId="41" fillId="0" borderId="0" applyNumberFormat="0" applyFill="0" applyBorder="0" applyAlignment="0" applyProtection="0"/>
    <xf numFmtId="0" fontId="29" fillId="0" borderId="0" applyNumberFormat="0" applyFill="0" applyBorder="0" applyAlignment="0" applyProtection="0"/>
    <xf numFmtId="0" fontId="42" fillId="18" borderId="0" applyNumberFormat="0" applyBorder="0" applyAlignment="0" applyProtection="0"/>
    <xf numFmtId="0" fontId="26" fillId="0" borderId="12" applyNumberFormat="0" applyAlignment="0" applyProtection="0">
      <alignment horizontal="left" vertical="center"/>
    </xf>
    <xf numFmtId="0" fontId="26" fillId="0" borderId="13">
      <alignment horizontal="left" vertical="center"/>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7" borderId="7" applyNumberFormat="0" applyAlignment="0" applyProtection="0"/>
    <xf numFmtId="0" fontId="38" fillId="14" borderId="0" applyNumberFormat="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47" fillId="0" borderId="8" applyNumberFormat="0" applyFill="0" applyAlignment="0" applyProtection="0"/>
    <xf numFmtId="0" fontId="10" fillId="0" borderId="0" applyFont="0" applyFill="0" applyBorder="0" applyAlignment="0" applyProtection="0"/>
    <xf numFmtId="171" fontId="10" fillId="0" borderId="17" applyNumberFormat="0" applyAlignment="0"/>
    <xf numFmtId="0" fontId="48" fillId="7" borderId="0" applyNumberFormat="0" applyBorder="0" applyAlignment="0" applyProtection="0"/>
    <xf numFmtId="0" fontId="48" fillId="7" borderId="0" applyNumberFormat="0" applyBorder="0" applyAlignment="0" applyProtection="0"/>
    <xf numFmtId="169" fontId="15" fillId="0" borderId="0"/>
    <xf numFmtId="0" fontId="29" fillId="0" borderId="0"/>
    <xf numFmtId="0" fontId="10" fillId="0" borderId="0"/>
    <xf numFmtId="0" fontId="10" fillId="0" borderId="0"/>
    <xf numFmtId="0" fontId="10" fillId="0" borderId="0"/>
    <xf numFmtId="0" fontId="27" fillId="0" borderId="0"/>
    <xf numFmtId="0" fontId="10" fillId="0" borderId="0"/>
    <xf numFmtId="0" fontId="10" fillId="4" borderId="10" applyNumberFormat="0" applyFont="0" applyAlignment="0" applyProtection="0"/>
    <xf numFmtId="0" fontId="49" fillId="15" borderId="18" applyNumberFormat="0" applyAlignment="0" applyProtection="0"/>
    <xf numFmtId="9" fontId="30" fillId="0" borderId="0" applyFont="0" applyFill="0" applyBorder="0" applyAlignment="0" applyProtection="0"/>
    <xf numFmtId="10" fontId="30"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3" fontId="16" fillId="0" borderId="0" applyFont="0" applyFill="0" applyBorder="0" applyAlignment="0" applyProtection="0"/>
    <xf numFmtId="0" fontId="16" fillId="20" borderId="0" applyNumberFormat="0" applyFont="0" applyBorder="0" applyAlignment="0" applyProtection="0"/>
    <xf numFmtId="4" fontId="18" fillId="7" borderId="20" applyNumberFormat="0" applyProtection="0">
      <alignment vertical="center"/>
    </xf>
    <xf numFmtId="4" fontId="19" fillId="21" borderId="20" applyNumberFormat="0" applyProtection="0">
      <alignment vertical="center"/>
    </xf>
    <xf numFmtId="4" fontId="18" fillId="21" borderId="20" applyNumberFormat="0" applyProtection="0">
      <alignment horizontal="left" vertical="center" indent="1"/>
    </xf>
    <xf numFmtId="0" fontId="18" fillId="21" borderId="20" applyNumberFormat="0" applyProtection="0">
      <alignment horizontal="left" vertical="top" indent="1"/>
    </xf>
    <xf numFmtId="4" fontId="18" fillId="22" borderId="0" applyNumberFormat="0" applyProtection="0">
      <alignment horizontal="left" vertical="center" indent="1"/>
    </xf>
    <xf numFmtId="4" fontId="20" fillId="14" borderId="20" applyNumberFormat="0" applyProtection="0">
      <alignment horizontal="right" vertical="center"/>
    </xf>
    <xf numFmtId="4" fontId="20" fillId="3" borderId="20" applyNumberFormat="0" applyProtection="0">
      <alignment horizontal="right" vertical="center"/>
    </xf>
    <xf numFmtId="4" fontId="20" fillId="10" borderId="20" applyNumberFormat="0" applyProtection="0">
      <alignment horizontal="right" vertical="center"/>
    </xf>
    <xf numFmtId="4" fontId="20" fillId="23" borderId="20" applyNumberFormat="0" applyProtection="0">
      <alignment horizontal="right" vertical="center"/>
    </xf>
    <xf numFmtId="4" fontId="20" fillId="24" borderId="20" applyNumberFormat="0" applyProtection="0">
      <alignment horizontal="right" vertical="center"/>
    </xf>
    <xf numFmtId="4" fontId="20" fillId="13" borderId="20" applyNumberFormat="0" applyProtection="0">
      <alignment horizontal="right" vertical="center"/>
    </xf>
    <xf numFmtId="4" fontId="20" fillId="11" borderId="20" applyNumberFormat="0" applyProtection="0">
      <alignment horizontal="right" vertical="center"/>
    </xf>
    <xf numFmtId="4" fontId="20" fillId="25" borderId="20" applyNumberFormat="0" applyProtection="0">
      <alignment horizontal="right" vertical="center"/>
    </xf>
    <xf numFmtId="4" fontId="20" fillId="26" borderId="20" applyNumberFormat="0" applyProtection="0">
      <alignment horizontal="right" vertical="center"/>
    </xf>
    <xf numFmtId="4" fontId="18" fillId="27" borderId="21" applyNumberFormat="0" applyProtection="0">
      <alignment horizontal="left" vertical="center" indent="1"/>
    </xf>
    <xf numFmtId="4" fontId="20" fillId="28" borderId="0" applyNumberFormat="0" applyProtection="0">
      <alignment horizontal="left" vertical="center" indent="1"/>
    </xf>
    <xf numFmtId="4" fontId="21" fillId="29" borderId="0" applyNumberFormat="0" applyProtection="0">
      <alignment horizontal="left" vertical="center" indent="1"/>
    </xf>
    <xf numFmtId="4" fontId="20" fillId="30" borderId="20" applyNumberFormat="0" applyProtection="0">
      <alignment horizontal="right" vertical="center"/>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0" fontId="10" fillId="29" borderId="20" applyNumberFormat="0" applyProtection="0">
      <alignment horizontal="left" vertical="center" indent="1"/>
    </xf>
    <xf numFmtId="0" fontId="10" fillId="29" borderId="20" applyNumberFormat="0" applyProtection="0">
      <alignment horizontal="left" vertical="top" indent="1"/>
    </xf>
    <xf numFmtId="0" fontId="10" fillId="22" borderId="20" applyNumberFormat="0" applyProtection="0">
      <alignment horizontal="left" vertical="center" indent="1"/>
    </xf>
    <xf numFmtId="0" fontId="10" fillId="22" borderId="20" applyNumberFormat="0" applyProtection="0">
      <alignment horizontal="left" vertical="top" indent="1"/>
    </xf>
    <xf numFmtId="0" fontId="10" fillId="31" borderId="20" applyNumberFormat="0" applyProtection="0">
      <alignment horizontal="left" vertical="center" indent="1"/>
    </xf>
    <xf numFmtId="0" fontId="10" fillId="31" borderId="20" applyNumberFormat="0" applyProtection="0">
      <alignment horizontal="left" vertical="top" indent="1"/>
    </xf>
    <xf numFmtId="0" fontId="10" fillId="32" borderId="20" applyNumberFormat="0" applyProtection="0">
      <alignment horizontal="left" vertical="center" indent="1"/>
    </xf>
    <xf numFmtId="0" fontId="10" fillId="32" borderId="20" applyNumberFormat="0" applyProtection="0">
      <alignment horizontal="left" vertical="top" indent="1"/>
    </xf>
    <xf numFmtId="4" fontId="20" fillId="33" borderId="20" applyNumberFormat="0" applyProtection="0">
      <alignment vertical="center"/>
    </xf>
    <xf numFmtId="4" fontId="22" fillId="33" borderId="20" applyNumberFormat="0" applyProtection="0">
      <alignment vertical="center"/>
    </xf>
    <xf numFmtId="4" fontId="20" fillId="33" borderId="20" applyNumberFormat="0" applyProtection="0">
      <alignment horizontal="left" vertical="center" indent="1"/>
    </xf>
    <xf numFmtId="0" fontId="20" fillId="33" borderId="20" applyNumberFormat="0" applyProtection="0">
      <alignment horizontal="left" vertical="top" indent="1"/>
    </xf>
    <xf numFmtId="4" fontId="20" fillId="28" borderId="20" applyNumberFormat="0" applyProtection="0">
      <alignment horizontal="right" vertical="center"/>
    </xf>
    <xf numFmtId="4" fontId="22" fillId="28" borderId="20" applyNumberFormat="0" applyProtection="0">
      <alignment horizontal="right" vertical="center"/>
    </xf>
    <xf numFmtId="4" fontId="20" fillId="30" borderId="20" applyNumberFormat="0" applyProtection="0">
      <alignment horizontal="left" vertical="center" indent="1"/>
    </xf>
    <xf numFmtId="0" fontId="20" fillId="22" borderId="20" applyNumberFormat="0" applyProtection="0">
      <alignment horizontal="left" vertical="top" indent="1"/>
    </xf>
    <xf numFmtId="4" fontId="23" fillId="34" borderId="0" applyNumberFormat="0" applyProtection="0">
      <alignment horizontal="left" vertical="center" indent="1"/>
    </xf>
    <xf numFmtId="4" fontId="12" fillId="28" borderId="20" applyNumberFormat="0" applyProtection="0">
      <alignment horizontal="right" vertical="center"/>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38" fontId="11" fillId="0" borderId="0" applyFill="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41" fontId="11" fillId="0" borderId="0" applyNumberFormat="0" applyFont="0" applyBorder="0" applyAlignment="0" applyProtection="0"/>
    <xf numFmtId="0" fontId="42" fillId="18" borderId="0" applyNumberFormat="0" applyBorder="0" applyAlignment="0" applyProtection="0"/>
    <xf numFmtId="0" fontId="31" fillId="35" borderId="0"/>
    <xf numFmtId="0" fontId="32" fillId="35" borderId="0"/>
    <xf numFmtId="0" fontId="33" fillId="35" borderId="22"/>
    <xf numFmtId="0" fontId="33" fillId="35" borderId="0"/>
    <xf numFmtId="0" fontId="31" fillId="19" borderId="22">
      <protection locked="0"/>
    </xf>
    <xf numFmtId="0" fontId="31" fillId="35" borderId="0"/>
    <xf numFmtId="0" fontId="16" fillId="0" borderId="23"/>
    <xf numFmtId="0" fontId="34" fillId="6" borderId="24">
      <alignment horizontal="center"/>
    </xf>
    <xf numFmtId="0" fontId="49" fillId="15" borderId="18" applyNumberFormat="0" applyAlignment="0" applyProtection="0"/>
    <xf numFmtId="0" fontId="16" fillId="0" borderId="0"/>
    <xf numFmtId="0" fontId="10" fillId="0" borderId="0"/>
    <xf numFmtId="0" fontId="10" fillId="0" borderId="0"/>
    <xf numFmtId="0" fontId="41" fillId="0" borderId="0" applyNumberFormat="0" applyFill="0" applyBorder="0" applyAlignment="0" applyProtection="0"/>
    <xf numFmtId="0" fontId="50"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35" fillId="0" borderId="0">
      <alignment horizontal="left"/>
    </xf>
    <xf numFmtId="0" fontId="51" fillId="0" borderId="25" applyNumberFormat="0" applyFill="0" applyAlignment="0" applyProtection="0"/>
    <xf numFmtId="0" fontId="10" fillId="0" borderId="0" applyFont="0" applyFill="0" applyBorder="0" applyAlignment="0" applyProtection="0"/>
    <xf numFmtId="0" fontId="10" fillId="0" borderId="0" applyFont="0" applyFill="0" applyBorder="0" applyAlignment="0" applyProtection="0"/>
    <xf numFmtId="0" fontId="40" fillId="16" borderId="9" applyNumberFormat="0" applyAlignment="0" applyProtection="0"/>
    <xf numFmtId="42" fontId="10" fillId="0" borderId="0" applyFont="0" applyFill="0" applyBorder="0" applyAlignment="0" applyProtection="0"/>
    <xf numFmtId="44" fontId="10" fillId="0" borderId="0" applyFont="0" applyFill="0" applyBorder="0" applyAlignment="0" applyProtection="0"/>
    <xf numFmtId="0" fontId="52" fillId="0" borderId="0" applyNumberFormat="0" applyFill="0" applyBorder="0" applyAlignment="0" applyProtection="0"/>
    <xf numFmtId="0" fontId="10" fillId="0" borderId="0"/>
    <xf numFmtId="0" fontId="20" fillId="0" borderId="0">
      <alignment vertical="top"/>
    </xf>
    <xf numFmtId="0" fontId="10" fillId="4" borderId="10"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3"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10" borderId="0" applyNumberFormat="0" applyBorder="0" applyAlignment="0" applyProtection="0"/>
    <xf numFmtId="170" fontId="37" fillId="11" borderId="0" applyNumberFormat="0" applyBorder="0" applyAlignment="0" applyProtection="0"/>
    <xf numFmtId="170" fontId="37" fillId="12" borderId="0" applyNumberFormat="0" applyBorder="0" applyAlignment="0" applyProtection="0"/>
    <xf numFmtId="170" fontId="37" fillId="9" borderId="0" applyNumberFormat="0" applyBorder="0" applyAlignment="0" applyProtection="0"/>
    <xf numFmtId="170" fontId="37" fillId="13" borderId="0" applyNumberFormat="0" applyBorder="0" applyAlignment="0" applyProtection="0"/>
    <xf numFmtId="170" fontId="52" fillId="0" borderId="0" applyNumberFormat="0" applyFill="0" applyBorder="0" applyAlignment="0" applyProtection="0"/>
    <xf numFmtId="170" fontId="38" fillId="14" borderId="0" applyNumberFormat="0" applyBorder="0" applyAlignment="0" applyProtection="0"/>
    <xf numFmtId="170" fontId="13" fillId="0" borderId="0" applyNumberFormat="0" applyFill="0" applyBorder="0" applyAlignment="0" applyProtection="0">
      <alignment vertical="top"/>
      <protection locked="0"/>
    </xf>
    <xf numFmtId="170" fontId="13" fillId="0" borderId="0" applyNumberFormat="0" applyFill="0" applyBorder="0" applyAlignment="0" applyProtection="0">
      <alignment vertical="top"/>
      <protection locked="0"/>
    </xf>
    <xf numFmtId="170" fontId="39" fillId="15" borderId="7" applyNumberFormat="0" applyAlignment="0" applyProtection="0"/>
    <xf numFmtId="170" fontId="39" fillId="15" borderId="7" applyNumberFormat="0" applyAlignment="0" applyProtection="0"/>
    <xf numFmtId="170" fontId="47" fillId="0" borderId="8" applyNumberFormat="0" applyFill="0" applyAlignment="0" applyProtection="0"/>
    <xf numFmtId="170" fontId="40" fillId="16" borderId="9" applyNumberFormat="0" applyAlignment="0" applyProtection="0"/>
    <xf numFmtId="170" fontId="10" fillId="4" borderId="10" applyNumberFormat="0" applyFont="0" applyAlignment="0" applyProtection="0"/>
    <xf numFmtId="170" fontId="25" fillId="17" borderId="11" applyNumberFormat="0" applyProtection="0">
      <alignment horizontal="center"/>
    </xf>
    <xf numFmtId="170" fontId="25" fillId="17" borderId="11" applyNumberFormat="0" applyProtection="0">
      <alignment horizontal="center"/>
    </xf>
    <xf numFmtId="170" fontId="25" fillId="17" borderId="11" applyNumberFormat="0" applyProtection="0">
      <alignment horizontal="center"/>
    </xf>
    <xf numFmtId="170" fontId="28" fillId="0" borderId="0" applyNumberFormat="0" applyFill="0" applyBorder="0" applyAlignment="0" applyProtection="0"/>
    <xf numFmtId="170" fontId="46" fillId="7" borderId="7" applyNumberFormat="0" applyAlignment="0" applyProtection="0"/>
    <xf numFmtId="170" fontId="41" fillId="0" borderId="0" applyNumberFormat="0" applyFill="0" applyBorder="0" applyAlignment="0" applyProtection="0"/>
    <xf numFmtId="170" fontId="29" fillId="0" borderId="0" applyNumberFormat="0" applyFill="0" applyBorder="0" applyAlignment="0" applyProtection="0"/>
    <xf numFmtId="170" fontId="42" fillId="18" borderId="0" applyNumberFormat="0" applyBorder="0" applyAlignment="0" applyProtection="0"/>
    <xf numFmtId="170" fontId="26" fillId="0" borderId="12" applyNumberFormat="0" applyAlignment="0" applyProtection="0">
      <alignment horizontal="left" vertical="center"/>
    </xf>
    <xf numFmtId="170" fontId="26" fillId="0" borderId="13">
      <alignment horizontal="left" vertical="center"/>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46" fillId="7" borderId="7" applyNumberFormat="0" applyAlignment="0" applyProtection="0"/>
    <xf numFmtId="170" fontId="38" fillId="14" borderId="0" applyNumberFormat="0" applyBorder="0" applyAlignment="0" applyProtection="0"/>
    <xf numFmtId="170" fontId="47" fillId="0" borderId="8" applyNumberFormat="0" applyFill="0" applyAlignment="0" applyProtection="0"/>
    <xf numFmtId="170" fontId="48" fillId="7" borderId="0" applyNumberFormat="0" applyBorder="0" applyAlignment="0" applyProtection="0"/>
    <xf numFmtId="170" fontId="48" fillId="7" borderId="0" applyNumberFormat="0" applyBorder="0" applyAlignment="0" applyProtection="0"/>
    <xf numFmtId="170" fontId="29" fillId="0" borderId="0"/>
    <xf numFmtId="170" fontId="10" fillId="0" borderId="0"/>
    <xf numFmtId="170" fontId="10" fillId="0" borderId="0"/>
    <xf numFmtId="170" fontId="10" fillId="0" borderId="0"/>
    <xf numFmtId="170" fontId="10" fillId="0" borderId="0">
      <alignment vertical="center"/>
    </xf>
    <xf numFmtId="170" fontId="10" fillId="4" borderId="10" applyNumberFormat="0" applyFont="0" applyAlignment="0" applyProtection="0"/>
    <xf numFmtId="170" fontId="49" fillId="15" borderId="18" applyNumberFormat="0" applyAlignment="0" applyProtection="0"/>
    <xf numFmtId="170" fontId="16" fillId="0" borderId="0" applyNumberFormat="0" applyFont="0" applyFill="0" applyBorder="0" applyAlignment="0" applyProtection="0">
      <alignment horizontal="left"/>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6" fillId="20" borderId="0" applyNumberFormat="0" applyFont="0" applyBorder="0" applyAlignment="0" applyProtection="0"/>
    <xf numFmtId="170" fontId="18" fillId="21" borderId="20" applyNumberFormat="0" applyProtection="0">
      <alignment horizontal="left" vertical="top" indent="1"/>
    </xf>
    <xf numFmtId="170" fontId="10" fillId="29" borderId="20" applyNumberFormat="0" applyProtection="0">
      <alignment horizontal="left" vertical="center" indent="1"/>
    </xf>
    <xf numFmtId="170" fontId="10" fillId="29" borderId="20" applyNumberFormat="0" applyProtection="0">
      <alignment horizontal="left" vertical="top" indent="1"/>
    </xf>
    <xf numFmtId="170" fontId="10" fillId="22" borderId="20" applyNumberFormat="0" applyProtection="0">
      <alignment horizontal="left" vertical="center" indent="1"/>
    </xf>
    <xf numFmtId="170" fontId="10" fillId="22" borderId="20" applyNumberFormat="0" applyProtection="0">
      <alignment horizontal="left" vertical="top" indent="1"/>
    </xf>
    <xf numFmtId="170" fontId="10" fillId="31" borderId="20" applyNumberFormat="0" applyProtection="0">
      <alignment horizontal="left" vertical="center" indent="1"/>
    </xf>
    <xf numFmtId="170" fontId="10" fillId="31" borderId="20" applyNumberFormat="0" applyProtection="0">
      <alignment horizontal="left" vertical="top" indent="1"/>
    </xf>
    <xf numFmtId="170" fontId="10" fillId="32" borderId="20" applyNumberFormat="0" applyProtection="0">
      <alignment horizontal="left" vertical="center" indent="1"/>
    </xf>
    <xf numFmtId="170" fontId="10" fillId="32" borderId="20" applyNumberFormat="0" applyProtection="0">
      <alignment horizontal="left" vertical="top" indent="1"/>
    </xf>
    <xf numFmtId="170" fontId="20" fillId="33" borderId="20" applyNumberFormat="0" applyProtection="0">
      <alignment horizontal="left" vertical="top" indent="1"/>
    </xf>
    <xf numFmtId="170" fontId="20" fillId="22" borderId="20"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42" fillId="18" borderId="0" applyNumberFormat="0" applyBorder="0" applyAlignment="0" applyProtection="0"/>
    <xf numFmtId="170" fontId="31" fillId="35" borderId="0"/>
    <xf numFmtId="170" fontId="32" fillId="35" borderId="0"/>
    <xf numFmtId="170" fontId="33" fillId="35" borderId="22"/>
    <xf numFmtId="170" fontId="33" fillId="35" borderId="0"/>
    <xf numFmtId="170" fontId="31" fillId="19" borderId="22">
      <protection locked="0"/>
    </xf>
    <xf numFmtId="170" fontId="31" fillId="35" borderId="0"/>
    <xf numFmtId="170" fontId="16" fillId="0" borderId="23"/>
    <xf numFmtId="170" fontId="34" fillId="6" borderId="24">
      <alignment horizontal="center"/>
    </xf>
    <xf numFmtId="170" fontId="49" fillId="15" borderId="18" applyNumberFormat="0" applyAlignment="0" applyProtection="0"/>
    <xf numFmtId="170" fontId="10" fillId="0" borderId="0"/>
    <xf numFmtId="170" fontId="41" fillId="0" borderId="0" applyNumberFormat="0" applyFill="0" applyBorder="0" applyAlignment="0" applyProtection="0"/>
    <xf numFmtId="170" fontId="50" fillId="0" borderId="0" applyNumberFormat="0" applyFill="0" applyBorder="0" applyAlignment="0" applyProtection="0"/>
    <xf numFmtId="170" fontId="35" fillId="0" borderId="0">
      <alignment horizontal="left"/>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51" fillId="0" borderId="25" applyNumberFormat="0" applyFill="0" applyAlignment="0" applyProtection="0"/>
    <xf numFmtId="170" fontId="40" fillId="16" borderId="9" applyNumberFormat="0" applyAlignment="0" applyProtection="0"/>
    <xf numFmtId="170" fontId="10" fillId="0" borderId="0"/>
    <xf numFmtId="0" fontId="10" fillId="0" borderId="0"/>
    <xf numFmtId="170" fontId="36" fillId="3" borderId="0" applyNumberFormat="0" applyBorder="0" applyAlignment="0" applyProtection="0"/>
    <xf numFmtId="170" fontId="36" fillId="2" borderId="0" applyNumberFormat="0" applyBorder="0" applyAlignment="0" applyProtection="0"/>
    <xf numFmtId="170" fontId="20" fillId="0" borderId="0">
      <alignment vertical="top"/>
    </xf>
    <xf numFmtId="170" fontId="10" fillId="0" borderId="0"/>
    <xf numFmtId="170" fontId="52" fillId="0" borderId="0" applyNumberForma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3" fillId="0" borderId="0"/>
    <xf numFmtId="0" fontId="10" fillId="0" borderId="0"/>
    <xf numFmtId="164" fontId="11" fillId="0" borderId="0" applyNumberFormat="0" applyFont="0" applyBorder="0" applyAlignment="0" applyProtection="0"/>
    <xf numFmtId="0" fontId="35" fillId="0" borderId="0">
      <alignment horizontal="left"/>
    </xf>
    <xf numFmtId="0" fontId="9" fillId="0" borderId="0"/>
    <xf numFmtId="0" fontId="9" fillId="0" borderId="0"/>
    <xf numFmtId="0" fontId="9" fillId="0" borderId="0"/>
    <xf numFmtId="0" fontId="54" fillId="0" borderId="0" applyNumberFormat="0" applyFill="0" applyBorder="0" applyAlignment="0" applyProtection="0">
      <alignment vertical="top"/>
      <protection locked="0"/>
    </xf>
    <xf numFmtId="178" fontId="56" fillId="19" borderId="0"/>
    <xf numFmtId="0" fontId="60" fillId="0" borderId="0"/>
    <xf numFmtId="0" fontId="2" fillId="0" borderId="0"/>
    <xf numFmtId="0" fontId="9" fillId="0" borderId="0"/>
    <xf numFmtId="175" fontId="9" fillId="0" borderId="0" applyFont="0" applyFill="0" applyBorder="0" applyAlignment="0" applyProtection="0"/>
    <xf numFmtId="170" fontId="9" fillId="0" borderId="0" applyFont="0" applyFill="0" applyBorder="0" applyAlignment="0" applyProtection="0"/>
    <xf numFmtId="0" fontId="38" fillId="14" borderId="0" applyNumberFormat="0" applyBorder="0" applyAlignment="0" applyProtection="0"/>
    <xf numFmtId="171" fontId="9" fillId="0" borderId="17" applyNumberFormat="0" applyAlignment="0"/>
    <xf numFmtId="0" fontId="48" fillId="7" borderId="0" applyNumberFormat="0" applyBorder="0" applyAlignment="0" applyProtection="0"/>
    <xf numFmtId="0" fontId="9" fillId="0" borderId="0"/>
    <xf numFmtId="0" fontId="9" fillId="0" borderId="0"/>
    <xf numFmtId="0" fontId="9" fillId="0" borderId="0"/>
    <xf numFmtId="0" fontId="9" fillId="4" borderId="10" applyNumberFormat="0" applyFont="0" applyAlignment="0" applyProtection="0"/>
    <xf numFmtId="0" fontId="9" fillId="29" borderId="20" applyNumberFormat="0" applyProtection="0">
      <alignment horizontal="left" vertical="center" indent="1"/>
    </xf>
    <xf numFmtId="0" fontId="9" fillId="29" borderId="20" applyNumberFormat="0" applyProtection="0">
      <alignment horizontal="left" vertical="top" indent="1"/>
    </xf>
    <xf numFmtId="0" fontId="9" fillId="22" borderId="20" applyNumberFormat="0" applyProtection="0">
      <alignment horizontal="left" vertical="center" indent="1"/>
    </xf>
    <xf numFmtId="0" fontId="9" fillId="22" borderId="20" applyNumberFormat="0" applyProtection="0">
      <alignment horizontal="left" vertical="top" indent="1"/>
    </xf>
    <xf numFmtId="0" fontId="9" fillId="31" borderId="20" applyNumberFormat="0" applyProtection="0">
      <alignment horizontal="left" vertical="center" indent="1"/>
    </xf>
    <xf numFmtId="0" fontId="9" fillId="31" borderId="20" applyNumberFormat="0" applyProtection="0">
      <alignment horizontal="left" vertical="top" indent="1"/>
    </xf>
    <xf numFmtId="0" fontId="9" fillId="32" borderId="20" applyNumberFormat="0" applyProtection="0">
      <alignment horizontal="left" vertical="center" indent="1"/>
    </xf>
    <xf numFmtId="0" fontId="9" fillId="32" borderId="20" applyNumberFormat="0" applyProtection="0">
      <alignment horizontal="left" vertical="top" indent="1"/>
    </xf>
    <xf numFmtId="0" fontId="9" fillId="4" borderId="0" applyNumberFormat="0" applyFont="0" applyBorder="0" applyAlignment="0" applyProtection="0"/>
    <xf numFmtId="0" fontId="9" fillId="15" borderId="0" applyNumberFormat="0" applyFont="0" applyBorder="0" applyAlignment="0" applyProtection="0"/>
    <xf numFmtId="0" fontId="9" fillId="6" borderId="0" applyNumberFormat="0" applyFont="0" applyBorder="0" applyAlignment="0" applyProtection="0"/>
    <xf numFmtId="0" fontId="9" fillId="6" borderId="0" applyNumberFormat="0" applyFont="0" applyBorder="0" applyAlignment="0" applyProtection="0"/>
    <xf numFmtId="0" fontId="9" fillId="0" borderId="0" applyNumberFormat="0" applyFont="0" applyFill="0" applyBorder="0" applyAlignment="0" applyProtection="0"/>
    <xf numFmtId="0" fontId="42" fillId="18" borderId="0" applyNumberFormat="0" applyBorder="0" applyAlignment="0" applyProtection="0"/>
    <xf numFmtId="0" fontId="49" fillId="15" borderId="18" applyNumberFormat="0" applyAlignment="0" applyProtection="0"/>
    <xf numFmtId="0" fontId="9" fillId="0" borderId="0"/>
    <xf numFmtId="0" fontId="41"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0" fillId="16" borderId="9" applyNumberFormat="0" applyAlignment="0" applyProtection="0"/>
    <xf numFmtId="0" fontId="9" fillId="0" borderId="0"/>
    <xf numFmtId="0" fontId="9" fillId="4" borderId="10"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lignment horizontal="left"/>
    </xf>
    <xf numFmtId="182" fontId="9" fillId="0" borderId="0" applyFont="0" applyFill="0" applyBorder="0" applyAlignment="0" applyProtection="0"/>
    <xf numFmtId="182" fontId="9" fillId="0" borderId="0" applyFont="0" applyFill="0" applyBorder="0" applyAlignment="0" applyProtection="0"/>
    <xf numFmtId="178" fontId="56" fillId="15" borderId="0"/>
    <xf numFmtId="170" fontId="9" fillId="4" borderId="10" applyNumberFormat="0" applyFont="0" applyAlignment="0" applyProtection="0"/>
    <xf numFmtId="170" fontId="9" fillId="0" borderId="0"/>
    <xf numFmtId="170" fontId="9" fillId="0" borderId="0"/>
    <xf numFmtId="170" fontId="9" fillId="0" borderId="0"/>
    <xf numFmtId="170" fontId="9" fillId="4" borderId="10" applyNumberFormat="0" applyFont="0" applyAlignment="0" applyProtection="0"/>
    <xf numFmtId="170" fontId="9" fillId="29" borderId="20" applyNumberFormat="0" applyProtection="0">
      <alignment horizontal="left" vertical="center" indent="1"/>
    </xf>
    <xf numFmtId="170" fontId="9" fillId="29" borderId="20" applyNumberFormat="0" applyProtection="0">
      <alignment horizontal="left" vertical="top" indent="1"/>
    </xf>
    <xf numFmtId="170" fontId="9" fillId="22" borderId="20" applyNumberFormat="0" applyProtection="0">
      <alignment horizontal="left" vertical="center" indent="1"/>
    </xf>
    <xf numFmtId="170" fontId="9" fillId="22" borderId="20" applyNumberFormat="0" applyProtection="0">
      <alignment horizontal="left" vertical="top" indent="1"/>
    </xf>
    <xf numFmtId="170" fontId="9" fillId="31" borderId="20" applyNumberFormat="0" applyProtection="0">
      <alignment horizontal="left" vertical="center" indent="1"/>
    </xf>
    <xf numFmtId="170" fontId="9" fillId="31" borderId="20" applyNumberFormat="0" applyProtection="0">
      <alignment horizontal="left" vertical="top" indent="1"/>
    </xf>
    <xf numFmtId="170" fontId="9" fillId="32" borderId="20" applyNumberFormat="0" applyProtection="0">
      <alignment horizontal="left" vertical="center" indent="1"/>
    </xf>
    <xf numFmtId="170" fontId="9" fillId="32" borderId="20" applyNumberFormat="0" applyProtection="0">
      <alignment horizontal="left" vertical="top" indent="1"/>
    </xf>
    <xf numFmtId="170" fontId="9" fillId="4" borderId="0" applyNumberFormat="0" applyFont="0" applyBorder="0" applyAlignment="0" applyProtection="0"/>
    <xf numFmtId="170" fontId="9" fillId="15" borderId="0" applyNumberFormat="0" applyFont="0" applyBorder="0" applyAlignment="0" applyProtection="0"/>
    <xf numFmtId="170" fontId="9" fillId="6" borderId="0" applyNumberFormat="0" applyFont="0" applyBorder="0" applyAlignment="0" applyProtection="0"/>
    <xf numFmtId="170" fontId="9" fillId="0" borderId="0"/>
    <xf numFmtId="170" fontId="9" fillId="6" borderId="0" applyNumberFormat="0" applyFont="0" applyBorder="0" applyAlignment="0" applyProtection="0"/>
    <xf numFmtId="170" fontId="9" fillId="0" borderId="0" applyNumberFormat="0" applyFont="0" applyFill="0" applyBorder="0" applyAlignment="0" applyProtection="0"/>
    <xf numFmtId="170" fontId="9" fillId="0" borderId="0"/>
    <xf numFmtId="170" fontId="9" fillId="0" borderId="0"/>
    <xf numFmtId="0" fontId="9" fillId="0" borderId="0"/>
    <xf numFmtId="170" fontId="9" fillId="0" borderId="0"/>
    <xf numFmtId="0" fontId="9"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0" fontId="9" fillId="0" borderId="0" applyNumberFormat="0" applyFont="0" applyBorder="0" applyAlignment="0" applyProtection="0"/>
    <xf numFmtId="182" fontId="9" fillId="0" borderId="0" applyFont="0" applyFill="0" applyBorder="0" applyAlignment="0" applyProtection="0"/>
    <xf numFmtId="182" fontId="9" fillId="0" borderId="0" applyFont="0" applyFill="0" applyBorder="0" applyAlignment="0" applyProtection="0"/>
    <xf numFmtId="37"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62" fillId="17" borderId="11" applyNumberFormat="0" applyProtection="0">
      <alignment horizontal="center"/>
    </xf>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9" fillId="0" borderId="0"/>
    <xf numFmtId="0" fontId="9" fillId="0" borderId="0"/>
    <xf numFmtId="0" fontId="9" fillId="0" borderId="0"/>
    <xf numFmtId="0" fontId="9" fillId="0" borderId="0"/>
    <xf numFmtId="0" fontId="9" fillId="0" borderId="0"/>
    <xf numFmtId="170" fontId="9" fillId="0" borderId="0"/>
    <xf numFmtId="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0" fontId="1" fillId="0" borderId="0"/>
    <xf numFmtId="0" fontId="9" fillId="0" borderId="0"/>
    <xf numFmtId="164" fontId="11" fillId="0" borderId="0" applyNumberFormat="0" applyFont="0" applyBorder="0" applyAlignment="0" applyProtection="0"/>
    <xf numFmtId="178" fontId="56" fillId="15" borderId="0"/>
    <xf numFmtId="182" fontId="9" fillId="0" borderId="0" applyFont="0" applyFill="0" applyBorder="0" applyAlignment="0" applyProtection="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0" fontId="9" fillId="0" borderId="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1" fillId="0" borderId="0"/>
    <xf numFmtId="0" fontId="1"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35" fillId="0" borderId="0">
      <alignment horizontal="left"/>
    </xf>
    <xf numFmtId="0" fontId="9" fillId="0" borderId="0">
      <alignment vertical="center"/>
    </xf>
    <xf numFmtId="0" fontId="9" fillId="0" borderId="0"/>
    <xf numFmtId="43" fontId="60" fillId="0" borderId="0" applyFont="0" applyFill="0" applyBorder="0" applyAlignment="0" applyProtection="0"/>
    <xf numFmtId="44" fontId="60" fillId="0" borderId="0" applyFont="0" applyFill="0" applyBorder="0" applyAlignment="0" applyProtection="0"/>
    <xf numFmtId="43" fontId="83" fillId="0" borderId="0" applyFont="0" applyFill="0" applyBorder="0" applyAlignment="0" applyProtection="0"/>
    <xf numFmtId="44" fontId="83" fillId="0" borderId="0" applyFont="0" applyFill="0" applyBorder="0" applyAlignment="0" applyProtection="0"/>
  </cellStyleXfs>
  <cellXfs count="574">
    <xf numFmtId="0" fontId="0" fillId="0" borderId="0" xfId="0" applyAlignment="1">
      <alignment wrapText="1"/>
    </xf>
    <xf numFmtId="0" fontId="5" fillId="0" borderId="1" xfId="0" applyFont="1" applyBorder="1" applyAlignment="1">
      <alignment wrapText="1"/>
    </xf>
    <xf numFmtId="0" fontId="7" fillId="0" borderId="0" xfId="0" applyFont="1" applyAlignment="1">
      <alignment horizontal="left"/>
    </xf>
    <xf numFmtId="165" fontId="53" fillId="0" borderId="1" xfId="361" applyNumberFormat="1" applyFont="1" applyBorder="1"/>
    <xf numFmtId="165" fontId="53" fillId="0" borderId="13" xfId="361" applyNumberFormat="1" applyFont="1" applyBorder="1" applyAlignment="1">
      <alignment horizontal="left"/>
    </xf>
    <xf numFmtId="165" fontId="53" fillId="0" borderId="1" xfId="361" applyNumberFormat="1" applyFont="1" applyBorder="1" applyAlignment="1">
      <alignment horizontal="left"/>
    </xf>
    <xf numFmtId="0" fontId="53" fillId="0" borderId="1" xfId="361" applyFont="1" applyBorder="1" applyAlignment="1">
      <alignment wrapText="1" indent="2"/>
    </xf>
    <xf numFmtId="165" fontId="53" fillId="0" borderId="0" xfId="361" applyNumberFormat="1" applyFont="1"/>
    <xf numFmtId="165" fontId="53" fillId="0" borderId="17" xfId="361" applyNumberFormat="1" applyFont="1" applyBorder="1" applyAlignment="1">
      <alignment horizontal="left"/>
    </xf>
    <xf numFmtId="0" fontId="53" fillId="0" borderId="17" xfId="361" applyFont="1" applyBorder="1" applyAlignment="1">
      <alignment horizontal="left"/>
    </xf>
    <xf numFmtId="0" fontId="53" fillId="0" borderId="13" xfId="361" applyFont="1" applyBorder="1" applyAlignment="1">
      <alignment horizontal="left"/>
    </xf>
    <xf numFmtId="0" fontId="53" fillId="0" borderId="1" xfId="361" applyFont="1" applyBorder="1" applyAlignment="1">
      <alignment horizontal="left"/>
    </xf>
    <xf numFmtId="0" fontId="60" fillId="0" borderId="0" xfId="361" applyAlignment="1">
      <alignment wrapText="1"/>
    </xf>
    <xf numFmtId="0" fontId="59" fillId="0" borderId="1" xfId="0" applyFont="1" applyBorder="1" applyAlignment="1">
      <alignment horizontal="left"/>
    </xf>
    <xf numFmtId="165" fontId="53" fillId="0" borderId="13" xfId="361" applyNumberFormat="1" applyFont="1" applyBorder="1"/>
    <xf numFmtId="165" fontId="53" fillId="0" borderId="0" xfId="361" applyNumberFormat="1" applyFont="1" applyAlignment="1">
      <alignment horizontal="left"/>
    </xf>
    <xf numFmtId="0" fontId="61" fillId="0" borderId="0" xfId="361" applyFont="1" applyAlignment="1">
      <alignment horizontal="center"/>
    </xf>
    <xf numFmtId="0" fontId="53" fillId="0" borderId="0" xfId="361" applyFont="1" applyAlignment="1">
      <alignment horizontal="left"/>
    </xf>
    <xf numFmtId="0" fontId="59" fillId="0" borderId="0" xfId="0" applyFont="1" applyAlignment="1">
      <alignment wrapText="1"/>
    </xf>
    <xf numFmtId="37" fontId="55" fillId="0" borderId="0" xfId="360" applyNumberFormat="1" applyFont="1" applyFill="1" applyAlignment="1" applyProtection="1">
      <alignment horizontal="center"/>
      <protection locked="0"/>
    </xf>
    <xf numFmtId="37" fontId="55" fillId="0" borderId="26" xfId="360" applyNumberFormat="1" applyFont="1" applyFill="1" applyBorder="1" applyAlignment="1" applyProtection="1">
      <alignment horizontal="center"/>
      <protection locked="0"/>
    </xf>
    <xf numFmtId="37" fontId="57" fillId="0" borderId="0" xfId="360" applyNumberFormat="1" applyFont="1" applyFill="1" applyAlignment="1" applyProtection="1">
      <alignment horizontal="center"/>
      <protection locked="0"/>
    </xf>
    <xf numFmtId="37" fontId="55" fillId="0" borderId="0" xfId="360" quotePrefix="1" applyNumberFormat="1" applyFont="1" applyFill="1" applyAlignment="1" applyProtection="1">
      <alignment horizontal="center"/>
      <protection locked="0"/>
    </xf>
    <xf numFmtId="37" fontId="55" fillId="0" borderId="1" xfId="360" quotePrefix="1" applyNumberFormat="1" applyFont="1" applyFill="1" applyBorder="1" applyAlignment="1" applyProtection="1">
      <alignment horizontal="center"/>
      <protection locked="0"/>
    </xf>
    <xf numFmtId="0" fontId="53" fillId="0" borderId="1" xfId="361" applyFont="1" applyBorder="1" applyAlignment="1">
      <alignment wrapText="1"/>
    </xf>
    <xf numFmtId="176" fontId="57" fillId="0" borderId="1" xfId="360" quotePrefix="1" applyNumberFormat="1" applyFont="1" applyFill="1" applyBorder="1"/>
    <xf numFmtId="176" fontId="55" fillId="0" borderId="1" xfId="360" quotePrefix="1" applyNumberFormat="1" applyFont="1" applyFill="1" applyBorder="1"/>
    <xf numFmtId="180" fontId="61" fillId="0" borderId="26" xfId="361" applyNumberFormat="1" applyFont="1" applyBorder="1" applyAlignment="1">
      <alignment horizontal="left"/>
    </xf>
    <xf numFmtId="181" fontId="57" fillId="0" borderId="0" xfId="360" applyNumberFormat="1" applyFont="1" applyFill="1" applyAlignment="1">
      <alignment horizontal="right"/>
    </xf>
    <xf numFmtId="0" fontId="5" fillId="0" borderId="0" xfId="0" applyFont="1" applyAlignment="1">
      <alignment wrapText="1"/>
    </xf>
    <xf numFmtId="0" fontId="58" fillId="0" borderId="0" xfId="0" applyFont="1" applyAlignment="1">
      <alignment wrapText="1"/>
    </xf>
    <xf numFmtId="0" fontId="6" fillId="0" borderId="0" xfId="361" applyFont="1" applyAlignment="1">
      <alignment wrapText="1" indent="2"/>
    </xf>
    <xf numFmtId="0" fontId="6" fillId="0" borderId="0" xfId="361" applyFont="1" applyAlignment="1">
      <alignment wrapText="1" indent="1"/>
    </xf>
    <xf numFmtId="167" fontId="5" fillId="0" borderId="0" xfId="0" applyNumberFormat="1" applyFont="1"/>
    <xf numFmtId="0" fontId="4" fillId="0" borderId="4" xfId="0" applyFont="1" applyBorder="1" applyAlignment="1">
      <alignment vertical="center" wrapText="1"/>
    </xf>
    <xf numFmtId="165" fontId="53" fillId="0" borderId="0" xfId="361" applyNumberFormat="1" applyFont="1" applyAlignment="1">
      <alignment horizontal="right"/>
    </xf>
    <xf numFmtId="165" fontId="53" fillId="0" borderId="1" xfId="361" applyNumberFormat="1" applyFont="1" applyBorder="1" applyAlignment="1">
      <alignment horizontal="right"/>
    </xf>
    <xf numFmtId="165" fontId="53" fillId="0" borderId="13" xfId="361" applyNumberFormat="1" applyFont="1" applyBorder="1" applyAlignment="1">
      <alignment horizontal="right"/>
    </xf>
    <xf numFmtId="171" fontId="55" fillId="0" borderId="0" xfId="360" applyNumberFormat="1" applyFont="1" applyFill="1" applyAlignment="1">
      <alignment horizontal="right"/>
    </xf>
    <xf numFmtId="181" fontId="55" fillId="0" borderId="0" xfId="360" applyNumberFormat="1" applyFont="1" applyFill="1" applyAlignment="1">
      <alignment horizontal="right"/>
    </xf>
    <xf numFmtId="181" fontId="55" fillId="0" borderId="1" xfId="360" applyNumberFormat="1" applyFont="1" applyFill="1" applyBorder="1" applyAlignment="1">
      <alignment horizontal="right"/>
    </xf>
    <xf numFmtId="171" fontId="55" fillId="0" borderId="26" xfId="360" applyNumberFormat="1" applyFont="1" applyFill="1" applyBorder="1" applyAlignment="1">
      <alignment horizontal="right"/>
    </xf>
    <xf numFmtId="178" fontId="55" fillId="0" borderId="0" xfId="360" applyFont="1" applyFill="1" applyAlignment="1">
      <alignment horizontal="right"/>
    </xf>
    <xf numFmtId="0" fontId="60" fillId="0" borderId="0" xfId="361"/>
    <xf numFmtId="167" fontId="57" fillId="0" borderId="26" xfId="360" applyNumberFormat="1" applyFont="1" applyFill="1" applyBorder="1" applyAlignment="1">
      <alignment horizontal="right"/>
    </xf>
    <xf numFmtId="167" fontId="57" fillId="0" borderId="0" xfId="360" applyNumberFormat="1" applyFont="1" applyFill="1" applyAlignment="1">
      <alignment horizontal="right"/>
    </xf>
    <xf numFmtId="0" fontId="6" fillId="0" borderId="0" xfId="361" quotePrefix="1" applyFont="1"/>
    <xf numFmtId="165" fontId="4" fillId="0" borderId="0" xfId="0" applyNumberFormat="1" applyFont="1"/>
    <xf numFmtId="165" fontId="4" fillId="0" borderId="13" xfId="0" applyNumberFormat="1" applyFont="1" applyBorder="1"/>
    <xf numFmtId="165" fontId="4" fillId="0" borderId="1" xfId="0" applyNumberFormat="1" applyFont="1" applyBorder="1"/>
    <xf numFmtId="165" fontId="6" fillId="0" borderId="0" xfId="361" applyNumberFormat="1" applyFont="1"/>
    <xf numFmtId="165" fontId="6" fillId="0" borderId="0" xfId="361" applyNumberFormat="1" applyFont="1" applyAlignment="1">
      <alignment horizontal="right"/>
    </xf>
    <xf numFmtId="165" fontId="6" fillId="0" borderId="1" xfId="361" applyNumberFormat="1" applyFont="1" applyBorder="1"/>
    <xf numFmtId="171" fontId="57" fillId="0" borderId="0" xfId="360" applyNumberFormat="1" applyFont="1" applyFill="1" applyAlignment="1">
      <alignment horizontal="right"/>
    </xf>
    <xf numFmtId="177" fontId="5" fillId="0" borderId="0" xfId="0" applyNumberFormat="1" applyFont="1"/>
    <xf numFmtId="0" fontId="5" fillId="0" borderId="17" xfId="0" applyFont="1" applyBorder="1"/>
    <xf numFmtId="178" fontId="57" fillId="0" borderId="0" xfId="360" applyFont="1" applyFill="1"/>
    <xf numFmtId="165" fontId="57" fillId="0" borderId="1" xfId="360" applyNumberFormat="1" applyFont="1" applyFill="1" applyBorder="1"/>
    <xf numFmtId="181" fontId="57" fillId="0" borderId="0" xfId="360" applyNumberFormat="1" applyFont="1" applyFill="1"/>
    <xf numFmtId="0" fontId="6" fillId="0" borderId="0" xfId="0" applyFont="1" applyAlignment="1">
      <alignment vertical="top" wrapText="1"/>
    </xf>
    <xf numFmtId="181" fontId="57" fillId="0" borderId="1" xfId="360" applyNumberFormat="1" applyFont="1" applyFill="1" applyBorder="1" applyAlignment="1">
      <alignment horizontal="right"/>
    </xf>
    <xf numFmtId="167" fontId="4" fillId="0" borderId="0" xfId="0" applyNumberFormat="1" applyFont="1"/>
    <xf numFmtId="0" fontId="5" fillId="0" borderId="0" xfId="0" applyFont="1" applyAlignment="1">
      <alignment horizontal="left"/>
    </xf>
    <xf numFmtId="0" fontId="5" fillId="0" borderId="26" xfId="0" applyFont="1" applyBorder="1" applyAlignment="1">
      <alignment horizontal="left"/>
    </xf>
    <xf numFmtId="167" fontId="4" fillId="0" borderId="26" xfId="0" applyNumberFormat="1" applyFont="1" applyBorder="1"/>
    <xf numFmtId="177" fontId="4" fillId="0" borderId="0" xfId="0" applyNumberFormat="1" applyFont="1"/>
    <xf numFmtId="167" fontId="4" fillId="0" borderId="5" xfId="0" applyNumberFormat="1" applyFont="1" applyBorder="1" applyAlignment="1">
      <alignment horizontal="left"/>
    </xf>
    <xf numFmtId="177" fontId="4" fillId="0" borderId="19" xfId="0" applyNumberFormat="1" applyFont="1" applyBorder="1"/>
    <xf numFmtId="37" fontId="55" fillId="0" borderId="19" xfId="360" quotePrefix="1" applyNumberFormat="1" applyFont="1" applyFill="1" applyBorder="1" applyAlignment="1" applyProtection="1">
      <alignment horizontal="center"/>
      <protection locked="0"/>
    </xf>
    <xf numFmtId="0" fontId="5" fillId="0" borderId="0" xfId="0" applyFont="1" applyAlignment="1">
      <alignment vertical="center" wrapText="1"/>
    </xf>
    <xf numFmtId="165" fontId="6" fillId="0" borderId="0" xfId="361" applyNumberFormat="1" applyFont="1" applyAlignment="1">
      <alignment horizontal="left"/>
    </xf>
    <xf numFmtId="165" fontId="6" fillId="0" borderId="1" xfId="361" applyNumberFormat="1" applyFont="1" applyBorder="1" applyAlignment="1">
      <alignment horizontal="left"/>
    </xf>
    <xf numFmtId="165" fontId="6" fillId="0" borderId="13" xfId="361" applyNumberFormat="1" applyFont="1" applyBorder="1"/>
    <xf numFmtId="165" fontId="6" fillId="0" borderId="13" xfId="361" applyNumberFormat="1" applyFont="1" applyBorder="1" applyAlignment="1">
      <alignment horizontal="left"/>
    </xf>
    <xf numFmtId="0" fontId="6" fillId="0" borderId="0" xfId="0" applyFont="1" applyAlignment="1">
      <alignment horizontal="left"/>
    </xf>
    <xf numFmtId="0" fontId="4" fillId="0" borderId="3" xfId="0" applyFont="1" applyBorder="1" applyAlignment="1">
      <alignment wrapText="1"/>
    </xf>
    <xf numFmtId="165" fontId="5" fillId="0" borderId="0" xfId="0" applyNumberFormat="1" applyFont="1"/>
    <xf numFmtId="165" fontId="5" fillId="0" borderId="0" xfId="0" applyNumberFormat="1" applyFont="1" applyAlignment="1">
      <alignment horizontal="right"/>
    </xf>
    <xf numFmtId="0" fontId="5" fillId="0" borderId="0" xfId="0" applyFont="1" applyAlignment="1">
      <alignment horizontal="left" wrapText="1" indent="1"/>
    </xf>
    <xf numFmtId="0" fontId="5" fillId="0" borderId="0" xfId="0" applyFont="1" applyAlignment="1">
      <alignment wrapText="1" indent="1"/>
    </xf>
    <xf numFmtId="165" fontId="5" fillId="0" borderId="0" xfId="0" applyNumberFormat="1" applyFont="1" applyAlignment="1">
      <alignment horizontal="center"/>
    </xf>
    <xf numFmtId="165" fontId="5" fillId="0" borderId="3" xfId="0" applyNumberFormat="1" applyFont="1" applyBorder="1"/>
    <xf numFmtId="0" fontId="4" fillId="0" borderId="13" xfId="0" applyFont="1" applyBorder="1" applyAlignment="1">
      <alignment wrapText="1"/>
    </xf>
    <xf numFmtId="165" fontId="5" fillId="0" borderId="13" xfId="0" applyNumberFormat="1" applyFont="1" applyBorder="1"/>
    <xf numFmtId="165" fontId="5" fillId="0" borderId="3" xfId="0" applyNumberFormat="1" applyFont="1" applyBorder="1" applyAlignment="1">
      <alignment horizontal="left"/>
    </xf>
    <xf numFmtId="0" fontId="5" fillId="0" borderId="0" xfId="0" applyFont="1"/>
    <xf numFmtId="0" fontId="5" fillId="0" borderId="2" xfId="0" applyFont="1" applyBorder="1" applyAlignment="1">
      <alignment wrapText="1"/>
    </xf>
    <xf numFmtId="165" fontId="5" fillId="0" borderId="2" xfId="0" applyNumberFormat="1" applyFont="1" applyBorder="1"/>
    <xf numFmtId="0" fontId="4" fillId="0" borderId="1" xfId="0" applyFont="1" applyBorder="1" applyAlignment="1">
      <alignment wrapText="1"/>
    </xf>
    <xf numFmtId="165" fontId="5" fillId="0" borderId="1" xfId="0" applyNumberFormat="1" applyFont="1" applyBorder="1" applyAlignment="1">
      <alignment horizontal="center"/>
    </xf>
    <xf numFmtId="165" fontId="5" fillId="0" borderId="1" xfId="0" applyNumberFormat="1" applyFont="1" applyBorder="1"/>
    <xf numFmtId="0" fontId="4" fillId="0" borderId="26" xfId="0" applyFont="1" applyBorder="1" applyAlignment="1">
      <alignment vertical="center" wrapText="1"/>
    </xf>
    <xf numFmtId="167" fontId="5" fillId="0" borderId="26" xfId="0" applyNumberFormat="1" applyFont="1" applyBorder="1"/>
    <xf numFmtId="0" fontId="4" fillId="0" borderId="6" xfId="0" applyFont="1" applyBorder="1" applyAlignment="1">
      <alignment wrapText="1"/>
    </xf>
    <xf numFmtId="167" fontId="5" fillId="0" borderId="6" xfId="0" applyNumberFormat="1" applyFont="1" applyBorder="1" applyAlignment="1">
      <alignment horizontal="left"/>
    </xf>
    <xf numFmtId="167" fontId="5" fillId="0" borderId="0" xfId="0" applyNumberFormat="1" applyFont="1" applyAlignment="1">
      <alignment horizontal="left"/>
    </xf>
    <xf numFmtId="0" fontId="5" fillId="0" borderId="0" xfId="0" applyFont="1" applyAlignment="1">
      <alignment wrapText="1" indent="2"/>
    </xf>
    <xf numFmtId="0" fontId="5" fillId="0" borderId="5" xfId="0" applyFont="1" applyBorder="1" applyAlignment="1">
      <alignment wrapText="1" indent="2"/>
    </xf>
    <xf numFmtId="167" fontId="5" fillId="0" borderId="4" xfId="0" applyNumberFormat="1" applyFont="1" applyBorder="1"/>
    <xf numFmtId="165" fontId="5" fillId="0" borderId="6" xfId="0" applyNumberFormat="1" applyFont="1" applyBorder="1" applyAlignment="1">
      <alignment horizontal="left"/>
    </xf>
    <xf numFmtId="177" fontId="5" fillId="0" borderId="19" xfId="0" applyNumberFormat="1" applyFont="1" applyBorder="1"/>
    <xf numFmtId="165" fontId="5" fillId="0" borderId="17" xfId="0" applyNumberFormat="1" applyFont="1" applyBorder="1" applyAlignment="1">
      <alignment horizontal="left"/>
    </xf>
    <xf numFmtId="165" fontId="5" fillId="0" borderId="0" xfId="0" applyNumberFormat="1" applyFont="1" applyAlignment="1">
      <alignment horizontal="left"/>
    </xf>
    <xf numFmtId="171" fontId="55" fillId="0" borderId="0" xfId="360" applyNumberFormat="1" applyFont="1" applyFill="1" applyAlignment="1">
      <alignment horizontal="right" indent="2"/>
    </xf>
    <xf numFmtId="181" fontId="55" fillId="0" borderId="2" xfId="360" applyNumberFormat="1" applyFont="1" applyFill="1" applyBorder="1" applyAlignment="1">
      <alignment horizontal="right"/>
    </xf>
    <xf numFmtId="171" fontId="55" fillId="0" borderId="5" xfId="360" applyNumberFormat="1" applyFont="1" applyFill="1" applyBorder="1" applyAlignment="1">
      <alignment horizontal="right"/>
    </xf>
    <xf numFmtId="167" fontId="4" fillId="0" borderId="4" xfId="0" applyNumberFormat="1" applyFont="1" applyBorder="1"/>
    <xf numFmtId="165" fontId="4" fillId="0" borderId="6" xfId="0" applyNumberFormat="1" applyFont="1" applyBorder="1" applyAlignment="1">
      <alignment horizontal="left"/>
    </xf>
    <xf numFmtId="165" fontId="4" fillId="0" borderId="17" xfId="0" applyNumberFormat="1" applyFont="1" applyBorder="1" applyAlignment="1">
      <alignment horizontal="left"/>
    </xf>
    <xf numFmtId="165" fontId="4" fillId="0" borderId="0" xfId="0" applyNumberFormat="1" applyFont="1" applyAlignment="1">
      <alignment horizontal="left"/>
    </xf>
    <xf numFmtId="181" fontId="57" fillId="0" borderId="2" xfId="360" applyNumberFormat="1" applyFont="1" applyFill="1" applyBorder="1" applyAlignment="1">
      <alignment horizontal="right"/>
    </xf>
    <xf numFmtId="0" fontId="6" fillId="0" borderId="17" xfId="361" applyFont="1" applyBorder="1" applyAlignment="1">
      <alignment wrapText="1" indent="1"/>
    </xf>
    <xf numFmtId="165" fontId="4" fillId="0" borderId="0" xfId="0" applyNumberFormat="1" applyFont="1" applyAlignment="1">
      <alignment horizontal="right"/>
    </xf>
    <xf numFmtId="165" fontId="4" fillId="0" borderId="3" xfId="0" applyNumberFormat="1" applyFont="1" applyBorder="1"/>
    <xf numFmtId="165" fontId="4" fillId="0" borderId="3" xfId="0" applyNumberFormat="1" applyFont="1" applyBorder="1" applyAlignment="1">
      <alignment horizontal="left"/>
    </xf>
    <xf numFmtId="165" fontId="4" fillId="0" borderId="2" xfId="0" applyNumberFormat="1" applyFont="1" applyBorder="1"/>
    <xf numFmtId="167" fontId="4" fillId="0" borderId="6" xfId="0" applyNumberFormat="1" applyFont="1" applyBorder="1" applyAlignment="1">
      <alignment horizontal="left"/>
    </xf>
    <xf numFmtId="167" fontId="4" fillId="0" borderId="0" xfId="0" applyNumberFormat="1" applyFont="1" applyAlignment="1">
      <alignment horizontal="left"/>
    </xf>
    <xf numFmtId="0" fontId="57" fillId="0" borderId="0" xfId="0" applyFont="1" applyAlignment="1">
      <alignment wrapText="1"/>
    </xf>
    <xf numFmtId="0" fontId="66" fillId="0" borderId="0" xfId="0" applyFont="1" applyAlignment="1">
      <alignment wrapText="1"/>
    </xf>
    <xf numFmtId="0" fontId="67" fillId="0" borderId="0" xfId="361" applyFont="1" applyAlignment="1">
      <alignment wrapText="1"/>
    </xf>
    <xf numFmtId="177" fontId="4" fillId="0" borderId="1" xfId="0" applyNumberFormat="1" applyFont="1" applyBorder="1"/>
    <xf numFmtId="177" fontId="5" fillId="0" borderId="1" xfId="0" applyNumberFormat="1" applyFont="1" applyBorder="1"/>
    <xf numFmtId="0" fontId="58" fillId="0" borderId="0" xfId="361" applyFont="1" applyAlignment="1">
      <alignment wrapText="1"/>
    </xf>
    <xf numFmtId="0" fontId="5" fillId="0" borderId="0" xfId="361" applyFont="1" applyAlignment="1">
      <alignment wrapText="1"/>
    </xf>
    <xf numFmtId="0" fontId="59" fillId="0" borderId="0" xfId="361" applyFont="1" applyAlignment="1">
      <alignment wrapText="1"/>
    </xf>
    <xf numFmtId="0" fontId="61" fillId="0" borderId="1" xfId="361" applyFont="1" applyBorder="1" applyAlignment="1">
      <alignment horizontal="right" wrapText="1"/>
    </xf>
    <xf numFmtId="167" fontId="4" fillId="0" borderId="1" xfId="0" applyNumberFormat="1" applyFont="1" applyBorder="1"/>
    <xf numFmtId="167" fontId="5" fillId="0" borderId="1" xfId="0" applyNumberFormat="1" applyFont="1" applyBorder="1"/>
    <xf numFmtId="0" fontId="68" fillId="0" borderId="0" xfId="0" applyFont="1" applyAlignment="1">
      <alignment horizontal="left"/>
    </xf>
    <xf numFmtId="0" fontId="68" fillId="0" borderId="0" xfId="0" applyFont="1" applyAlignment="1">
      <alignment horizontal="left" wrapText="1"/>
    </xf>
    <xf numFmtId="0" fontId="69" fillId="0" borderId="0" xfId="0" applyFont="1" applyAlignment="1">
      <alignment horizontal="left"/>
    </xf>
    <xf numFmtId="0" fontId="72" fillId="0" borderId="0" xfId="0" applyFont="1" applyAlignment="1">
      <alignment wrapText="1"/>
    </xf>
    <xf numFmtId="0" fontId="72" fillId="0" borderId="0" xfId="0" applyFont="1"/>
    <xf numFmtId="165" fontId="4" fillId="0" borderId="1" xfId="0" applyNumberFormat="1" applyFont="1" applyBorder="1" applyAlignment="1">
      <alignment horizontal="right"/>
    </xf>
    <xf numFmtId="0" fontId="71" fillId="0" borderId="0" xfId="361" applyFont="1" applyAlignment="1">
      <alignment wrapText="1"/>
    </xf>
    <xf numFmtId="0" fontId="70" fillId="0" borderId="0" xfId="361" applyFont="1"/>
    <xf numFmtId="0" fontId="67" fillId="0" borderId="0" xfId="0" applyFont="1" applyAlignment="1">
      <alignment wrapText="1"/>
    </xf>
    <xf numFmtId="0" fontId="67" fillId="0" borderId="0" xfId="361" applyFont="1"/>
    <xf numFmtId="0" fontId="5" fillId="0" borderId="6" xfId="0" applyFont="1" applyBorder="1" applyAlignment="1">
      <alignment wrapText="1"/>
    </xf>
    <xf numFmtId="0" fontId="6" fillId="0" borderId="0" xfId="0" applyFont="1" applyAlignment="1">
      <alignment horizontal="left" vertical="top" wrapText="1"/>
    </xf>
    <xf numFmtId="0" fontId="4" fillId="0" borderId="0" xfId="0" applyFont="1" applyAlignment="1">
      <alignment horizontal="right" wrapText="1"/>
    </xf>
    <xf numFmtId="0" fontId="4" fillId="0" borderId="0" xfId="0" applyFont="1" applyAlignment="1">
      <alignment wrapText="1"/>
    </xf>
    <xf numFmtId="0" fontId="7" fillId="0" borderId="0" xfId="0" applyFont="1" applyAlignment="1">
      <alignment wrapText="1"/>
    </xf>
    <xf numFmtId="0" fontId="5" fillId="0" borderId="0" xfId="0" applyFont="1" applyAlignment="1">
      <alignment horizontal="center"/>
    </xf>
    <xf numFmtId="0" fontId="5" fillId="0" borderId="19" xfId="0" applyFont="1" applyBorder="1" applyAlignment="1">
      <alignment wrapText="1"/>
    </xf>
    <xf numFmtId="0" fontId="73" fillId="0" borderId="0" xfId="0" applyFont="1" applyAlignment="1">
      <alignment wrapText="1"/>
    </xf>
    <xf numFmtId="183" fontId="4" fillId="0" borderId="1" xfId="0" applyNumberFormat="1" applyFont="1" applyBorder="1"/>
    <xf numFmtId="183" fontId="5" fillId="0" borderId="1" xfId="0" applyNumberFormat="1" applyFont="1" applyBorder="1"/>
    <xf numFmtId="183" fontId="4" fillId="0" borderId="3" xfId="0" applyNumberFormat="1" applyFont="1" applyBorder="1"/>
    <xf numFmtId="183" fontId="5" fillId="0" borderId="3" xfId="0" applyNumberFormat="1" applyFont="1" applyBorder="1"/>
    <xf numFmtId="183" fontId="4" fillId="0" borderId="0" xfId="0" applyNumberFormat="1" applyFont="1"/>
    <xf numFmtId="183" fontId="5" fillId="0" borderId="0" xfId="0" applyNumberFormat="1" applyFont="1"/>
    <xf numFmtId="0" fontId="5" fillId="0" borderId="1" xfId="0" applyFont="1" applyBorder="1" applyAlignment="1">
      <alignment horizontal="left"/>
    </xf>
    <xf numFmtId="0" fontId="5" fillId="0" borderId="1" xfId="0" applyFont="1" applyBorder="1" applyAlignment="1">
      <alignment horizontal="center" wrapText="1"/>
    </xf>
    <xf numFmtId="0" fontId="4" fillId="0" borderId="17" xfId="0" applyFont="1" applyBorder="1" applyAlignment="1">
      <alignment wrapText="1"/>
    </xf>
    <xf numFmtId="0" fontId="5" fillId="0" borderId="17" xfId="0" applyFont="1" applyBorder="1" applyAlignment="1">
      <alignment horizontal="center"/>
    </xf>
    <xf numFmtId="166" fontId="5" fillId="0" borderId="0" xfId="0" applyNumberFormat="1" applyFont="1" applyAlignment="1">
      <alignment horizontal="center"/>
    </xf>
    <xf numFmtId="0" fontId="5" fillId="0" borderId="13" xfId="0" applyFont="1" applyBorder="1" applyAlignment="1">
      <alignment horizontal="center"/>
    </xf>
    <xf numFmtId="0" fontId="5" fillId="0" borderId="17" xfId="0" applyFont="1" applyBorder="1" applyAlignment="1">
      <alignment wrapText="1"/>
    </xf>
    <xf numFmtId="166" fontId="5" fillId="0" borderId="1" xfId="0" applyNumberFormat="1" applyFont="1" applyBorder="1" applyAlignment="1">
      <alignment horizontal="center"/>
    </xf>
    <xf numFmtId="0" fontId="5" fillId="0" borderId="26" xfId="0" applyFont="1" applyBorder="1" applyAlignment="1">
      <alignment horizontal="center"/>
    </xf>
    <xf numFmtId="0" fontId="5" fillId="0" borderId="6" xfId="0" applyFont="1" applyBorder="1" applyAlignment="1">
      <alignment horizontal="center"/>
    </xf>
    <xf numFmtId="0" fontId="5" fillId="0" borderId="1" xfId="0" applyFont="1" applyBorder="1" applyAlignment="1">
      <alignment horizontal="center"/>
    </xf>
    <xf numFmtId="166" fontId="5" fillId="0" borderId="17" xfId="0" applyNumberFormat="1" applyFont="1" applyBorder="1" applyAlignment="1">
      <alignment horizontal="center"/>
    </xf>
    <xf numFmtId="0" fontId="5" fillId="0" borderId="13" xfId="0" applyFont="1" applyBorder="1" applyAlignment="1">
      <alignment horizontal="left"/>
    </xf>
    <xf numFmtId="166" fontId="5" fillId="0" borderId="6" xfId="0" applyNumberFormat="1" applyFont="1" applyBorder="1" applyAlignment="1">
      <alignment horizontal="center"/>
    </xf>
    <xf numFmtId="0" fontId="5" fillId="0" borderId="6" xfId="0" applyFont="1" applyBorder="1"/>
    <xf numFmtId="0" fontId="68" fillId="0" borderId="0" xfId="0" applyFont="1" applyAlignment="1">
      <alignment wrapText="1"/>
    </xf>
    <xf numFmtId="0" fontId="4" fillId="0" borderId="0" xfId="0" applyFont="1"/>
    <xf numFmtId="165" fontId="4" fillId="0" borderId="13" xfId="0" applyNumberFormat="1" applyFont="1" applyBorder="1" applyAlignment="1">
      <alignment horizontal="left"/>
    </xf>
    <xf numFmtId="165" fontId="4" fillId="0" borderId="2" xfId="0" applyNumberFormat="1" applyFont="1" applyBorder="1" applyAlignment="1">
      <alignment horizontal="left"/>
    </xf>
    <xf numFmtId="167" fontId="5" fillId="0" borderId="5" xfId="0" applyNumberFormat="1" applyFont="1" applyBorder="1" applyAlignment="1">
      <alignment horizontal="left"/>
    </xf>
    <xf numFmtId="0" fontId="7" fillId="0" borderId="0" xfId="0" applyFont="1" applyAlignment="1">
      <alignment horizontal="left" wrapText="1"/>
    </xf>
    <xf numFmtId="0" fontId="5" fillId="0" borderId="1" xfId="0" applyFont="1" applyBorder="1" applyAlignment="1">
      <alignment horizontal="left" wrapText="1" indent="1"/>
    </xf>
    <xf numFmtId="0" fontId="58" fillId="0" borderId="0" xfId="361" applyFont="1"/>
    <xf numFmtId="0" fontId="5" fillId="0" borderId="0" xfId="361" applyFont="1"/>
    <xf numFmtId="0" fontId="6" fillId="0" borderId="0" xfId="0" applyFont="1" applyAlignment="1">
      <alignment wrapText="1"/>
    </xf>
    <xf numFmtId="0" fontId="59" fillId="0" borderId="0" xfId="0" applyFont="1" applyAlignment="1">
      <alignment horizontal="center" wrapText="1"/>
    </xf>
    <xf numFmtId="0" fontId="57" fillId="0" borderId="0" xfId="360" applyNumberFormat="1" applyFont="1" applyFill="1" applyAlignment="1">
      <alignment horizontal="left"/>
    </xf>
    <xf numFmtId="37" fontId="57" fillId="0" borderId="0" xfId="360" applyNumberFormat="1" applyFont="1" applyFill="1"/>
    <xf numFmtId="37" fontId="55" fillId="0" borderId="0" xfId="360" applyNumberFormat="1" applyFont="1" applyFill="1"/>
    <xf numFmtId="37" fontId="55" fillId="0" borderId="0" xfId="637" applyNumberFormat="1" applyFont="1" applyAlignment="1">
      <alignment horizontal="left"/>
    </xf>
    <xf numFmtId="37" fontId="57" fillId="0" borderId="0" xfId="360" applyNumberFormat="1" applyFont="1" applyFill="1" applyAlignment="1">
      <alignment horizontal="left"/>
    </xf>
    <xf numFmtId="37" fontId="55" fillId="0" borderId="0" xfId="360" applyNumberFormat="1" applyFont="1" applyFill="1" applyAlignment="1">
      <alignment horizontal="left"/>
    </xf>
    <xf numFmtId="37" fontId="57" fillId="0" borderId="0" xfId="360" applyNumberFormat="1" applyFont="1" applyFill="1" applyAlignment="1">
      <alignment horizontal="right"/>
    </xf>
    <xf numFmtId="37" fontId="74" fillId="0" borderId="19" xfId="360" applyNumberFormat="1" applyFont="1" applyFill="1" applyBorder="1" applyAlignment="1">
      <alignment horizontal="left"/>
    </xf>
    <xf numFmtId="0" fontId="66" fillId="0" borderId="0" xfId="639" quotePrefix="1" applyNumberFormat="1" applyFont="1" applyFill="1" applyBorder="1" applyAlignment="1">
      <alignment horizontal="right" wrapText="1"/>
    </xf>
    <xf numFmtId="37" fontId="55" fillId="0" borderId="0" xfId="360" quotePrefix="1" applyNumberFormat="1" applyFont="1" applyFill="1" applyAlignment="1">
      <alignment horizontal="right" wrapText="1"/>
    </xf>
    <xf numFmtId="0" fontId="66" fillId="0" borderId="0" xfId="637" applyFont="1" applyAlignment="1">
      <alignment horizontal="left" vertical="top"/>
    </xf>
    <xf numFmtId="0" fontId="55" fillId="0" borderId="0" xfId="637" applyFont="1" applyAlignment="1">
      <alignment horizontal="left" vertical="top"/>
    </xf>
    <xf numFmtId="44" fontId="75" fillId="0" borderId="0" xfId="360" applyNumberFormat="1" applyFont="1" applyFill="1" applyAlignment="1">
      <alignment horizontal="right" vertical="center"/>
    </xf>
    <xf numFmtId="37" fontId="55" fillId="0" borderId="0" xfId="637" applyNumberFormat="1" applyFont="1" applyAlignment="1">
      <alignment horizontal="left" vertical="center"/>
    </xf>
    <xf numFmtId="37" fontId="66" fillId="0" borderId="0" xfId="637" applyNumberFormat="1" applyFont="1" applyAlignment="1">
      <alignment horizontal="left" vertical="center"/>
    </xf>
    <xf numFmtId="171" fontId="55" fillId="0" borderId="0" xfId="360" applyNumberFormat="1" applyFont="1" applyFill="1" applyAlignment="1">
      <alignment horizontal="right" vertical="center"/>
    </xf>
    <xf numFmtId="44" fontId="77" fillId="0" borderId="0" xfId="360" applyNumberFormat="1" applyFont="1" applyFill="1" applyAlignment="1">
      <alignment horizontal="left" vertical="center"/>
    </xf>
    <xf numFmtId="37" fontId="77" fillId="0" borderId="0" xfId="637" applyNumberFormat="1" applyFont="1" applyAlignment="1">
      <alignment horizontal="left" vertical="center"/>
    </xf>
    <xf numFmtId="37" fontId="55" fillId="0" borderId="0" xfId="637" applyNumberFormat="1" applyFont="1" applyAlignment="1" applyProtection="1">
      <alignment horizontal="left" vertical="center"/>
      <protection locked="0"/>
    </xf>
    <xf numFmtId="176" fontId="63" fillId="0" borderId="0" xfId="360" quotePrefix="1" applyNumberFormat="1" applyFont="1" applyFill="1" applyAlignment="1">
      <alignment vertical="top"/>
    </xf>
    <xf numFmtId="37" fontId="55" fillId="0" borderId="0" xfId="637" applyNumberFormat="1" applyFont="1" applyAlignment="1" applyProtection="1">
      <alignment horizontal="left"/>
      <protection locked="0"/>
    </xf>
    <xf numFmtId="0" fontId="11" fillId="0" borderId="0" xfId="1" applyFont="1" applyAlignment="1">
      <alignment vertical="top" wrapText="1"/>
    </xf>
    <xf numFmtId="37" fontId="55" fillId="0" borderId="0" xfId="637" applyNumberFormat="1" applyFont="1" applyAlignment="1">
      <alignment horizontal="right"/>
    </xf>
    <xf numFmtId="37" fontId="57" fillId="0" borderId="0" xfId="637" applyNumberFormat="1" applyFont="1" applyAlignment="1">
      <alignment horizontal="right"/>
    </xf>
    <xf numFmtId="37" fontId="55" fillId="0" borderId="19" xfId="638" applyNumberFormat="1" applyFont="1" applyBorder="1" applyAlignment="1">
      <alignment horizontal="left"/>
    </xf>
    <xf numFmtId="37" fontId="57" fillId="0" borderId="19" xfId="360" applyNumberFormat="1" applyFont="1" applyFill="1" applyBorder="1" applyAlignment="1">
      <alignment horizontal="right"/>
    </xf>
    <xf numFmtId="37" fontId="55" fillId="0" borderId="19" xfId="360" applyNumberFormat="1" applyFont="1" applyFill="1" applyBorder="1" applyAlignment="1">
      <alignment horizontal="right"/>
    </xf>
    <xf numFmtId="37" fontId="55" fillId="0" borderId="19" xfId="637" applyNumberFormat="1" applyFont="1" applyBorder="1" applyAlignment="1">
      <alignment horizontal="left"/>
    </xf>
    <xf numFmtId="184" fontId="80" fillId="0" borderId="0" xfId="637" quotePrefix="1" applyNumberFormat="1" applyFont="1" applyAlignment="1">
      <alignment horizontal="right" vertical="top"/>
    </xf>
    <xf numFmtId="184" fontId="55" fillId="0" borderId="0" xfId="360" quotePrefix="1" applyNumberFormat="1" applyFont="1" applyFill="1" applyAlignment="1">
      <alignment horizontal="right"/>
    </xf>
    <xf numFmtId="37" fontId="66" fillId="0" borderId="0" xfId="637" applyNumberFormat="1" applyFont="1" applyAlignment="1">
      <alignment horizontal="left"/>
    </xf>
    <xf numFmtId="37" fontId="55" fillId="0" borderId="26" xfId="360" applyNumberFormat="1" applyFont="1" applyFill="1" applyBorder="1" applyAlignment="1">
      <alignment horizontal="left"/>
    </xf>
    <xf numFmtId="171" fontId="57" fillId="0" borderId="26" xfId="360" applyNumberFormat="1" applyFont="1" applyFill="1" applyBorder="1"/>
    <xf numFmtId="171" fontId="55" fillId="0" borderId="26" xfId="360" applyNumberFormat="1" applyFont="1" applyFill="1" applyBorder="1"/>
    <xf numFmtId="37" fontId="55" fillId="0" borderId="1" xfId="360" applyNumberFormat="1" applyFont="1" applyFill="1" applyBorder="1"/>
    <xf numFmtId="37" fontId="55" fillId="0" borderId="1" xfId="360" applyNumberFormat="1" applyFont="1" applyFill="1" applyBorder="1" applyAlignment="1">
      <alignment horizontal="left"/>
    </xf>
    <xf numFmtId="37" fontId="57" fillId="0" borderId="26" xfId="360" applyNumberFormat="1" applyFont="1" applyFill="1" applyBorder="1" applyAlignment="1">
      <alignment horizontal="left"/>
    </xf>
    <xf numFmtId="37" fontId="55" fillId="0" borderId="19" xfId="360" applyNumberFormat="1" applyFont="1" applyFill="1" applyBorder="1" applyAlignment="1">
      <alignment horizontal="left"/>
    </xf>
    <xf numFmtId="171" fontId="57" fillId="0" borderId="19" xfId="360" applyNumberFormat="1" applyFont="1" applyFill="1" applyBorder="1" applyAlignment="1">
      <alignment horizontal="right"/>
    </xf>
    <xf numFmtId="171" fontId="55" fillId="0" borderId="19" xfId="360" applyNumberFormat="1" applyFont="1" applyFill="1" applyBorder="1" applyAlignment="1">
      <alignment horizontal="right"/>
    </xf>
    <xf numFmtId="37" fontId="57" fillId="0" borderId="19" xfId="360" applyNumberFormat="1" applyFont="1" applyFill="1" applyBorder="1" applyAlignment="1">
      <alignment horizontal="left"/>
    </xf>
    <xf numFmtId="177" fontId="55" fillId="0" borderId="0" xfId="360" applyNumberFormat="1" applyFont="1" applyFill="1" applyAlignment="1" applyProtection="1">
      <alignment horizontal="right" vertical="center"/>
      <protection locked="0"/>
    </xf>
    <xf numFmtId="177" fontId="55" fillId="0" borderId="0" xfId="360" quotePrefix="1" applyNumberFormat="1" applyFont="1" applyFill="1" applyAlignment="1" applyProtection="1">
      <alignment horizontal="right" vertical="center"/>
      <protection locked="0"/>
    </xf>
    <xf numFmtId="37" fontId="77" fillId="0" borderId="0" xfId="637" applyNumberFormat="1" applyFont="1" applyAlignment="1">
      <alignment horizontal="left"/>
    </xf>
    <xf numFmtId="44" fontId="77" fillId="0" borderId="0" xfId="360" applyNumberFormat="1" applyFont="1" applyFill="1" applyAlignment="1">
      <alignment horizontal="right" vertical="center"/>
    </xf>
    <xf numFmtId="44" fontId="55" fillId="0" borderId="19" xfId="360" applyNumberFormat="1" applyFont="1" applyFill="1" applyBorder="1" applyAlignment="1" applyProtection="1">
      <alignment horizontal="right"/>
      <protection locked="0"/>
    </xf>
    <xf numFmtId="44" fontId="55" fillId="0" borderId="0" xfId="360" applyNumberFormat="1" applyFont="1" applyFill="1" applyAlignment="1" applyProtection="1">
      <alignment horizontal="right"/>
      <protection locked="0"/>
    </xf>
    <xf numFmtId="37" fontId="57" fillId="0" borderId="0" xfId="637" applyNumberFormat="1" applyFont="1" applyAlignment="1">
      <alignment horizontal="left"/>
    </xf>
    <xf numFmtId="37" fontId="55" fillId="0" borderId="0" xfId="637" applyNumberFormat="1" applyFont="1" applyAlignment="1" applyProtection="1">
      <alignment horizontal="right"/>
      <protection locked="0"/>
    </xf>
    <xf numFmtId="171" fontId="55" fillId="0" borderId="0" xfId="360" applyNumberFormat="1" applyFont="1" applyFill="1" applyAlignment="1" applyProtection="1">
      <alignment horizontal="right"/>
      <protection locked="0"/>
    </xf>
    <xf numFmtId="44" fontId="55" fillId="0" borderId="0" xfId="637" applyNumberFormat="1" applyFont="1" applyAlignment="1" applyProtection="1">
      <alignment horizontal="right"/>
      <protection locked="0"/>
    </xf>
    <xf numFmtId="37" fontId="55" fillId="0" borderId="19" xfId="637" applyNumberFormat="1" applyFont="1" applyBorder="1" applyAlignment="1" applyProtection="1">
      <alignment horizontal="right"/>
      <protection locked="0"/>
    </xf>
    <xf numFmtId="176" fontId="63" fillId="0" borderId="0" xfId="637" quotePrefix="1" applyNumberFormat="1" applyFont="1" applyAlignment="1">
      <alignment vertical="top"/>
    </xf>
    <xf numFmtId="37" fontId="11" fillId="0" borderId="0" xfId="637" applyNumberFormat="1" applyFont="1" applyAlignment="1">
      <alignment horizontal="left" wrapText="1"/>
    </xf>
    <xf numFmtId="37" fontId="55" fillId="0" borderId="0" xfId="637" applyNumberFormat="1" applyFont="1" applyAlignment="1">
      <alignment vertical="top" wrapText="1"/>
    </xf>
    <xf numFmtId="37" fontId="11" fillId="0" borderId="0" xfId="637" applyNumberFormat="1" applyFont="1" applyAlignment="1">
      <alignment horizontal="left" wrapText="1" shrinkToFit="1"/>
    </xf>
    <xf numFmtId="37" fontId="77" fillId="0" borderId="0" xfId="637" applyNumberFormat="1" applyFont="1" applyAlignment="1">
      <alignment vertical="top" wrapText="1"/>
    </xf>
    <xf numFmtId="0" fontId="55" fillId="0" borderId="0" xfId="637" applyFont="1" applyAlignment="1"/>
    <xf numFmtId="37" fontId="74" fillId="0" borderId="0" xfId="360" applyNumberFormat="1" applyFont="1" applyFill="1" applyAlignment="1">
      <alignment horizontal="right"/>
    </xf>
    <xf numFmtId="37" fontId="55" fillId="0" borderId="0" xfId="360" applyNumberFormat="1" applyFont="1" applyFill="1" applyAlignment="1">
      <alignment horizontal="right"/>
    </xf>
    <xf numFmtId="178" fontId="57" fillId="0" borderId="0" xfId="360" applyFont="1" applyFill="1" applyAlignment="1">
      <alignment horizontal="left"/>
    </xf>
    <xf numFmtId="178" fontId="55" fillId="0" borderId="19" xfId="360" applyFont="1" applyFill="1" applyBorder="1" applyAlignment="1">
      <alignment horizontal="left"/>
    </xf>
    <xf numFmtId="0" fontId="55" fillId="0" borderId="19" xfId="637" applyFont="1" applyBorder="1" applyAlignment="1">
      <alignment horizontal="left"/>
    </xf>
    <xf numFmtId="37" fontId="74" fillId="0" borderId="19" xfId="360" applyNumberFormat="1" applyFont="1" applyFill="1" applyBorder="1" applyAlignment="1">
      <alignment horizontal="right"/>
    </xf>
    <xf numFmtId="0" fontId="55" fillId="0" borderId="0" xfId="637" applyFont="1">
      <alignment vertical="center"/>
    </xf>
    <xf numFmtId="178" fontId="57" fillId="0" borderId="0" xfId="360" applyFont="1" applyFill="1" applyAlignment="1">
      <alignment horizontal="left" vertical="center"/>
    </xf>
    <xf numFmtId="0" fontId="55" fillId="0" borderId="0" xfId="637" applyFont="1" applyAlignment="1">
      <alignment horizontal="left"/>
    </xf>
    <xf numFmtId="0" fontId="6" fillId="0" borderId="0" xfId="361" applyFont="1" applyAlignment="1">
      <alignment horizontal="left" wrapText="1" indent="1"/>
    </xf>
    <xf numFmtId="0" fontId="84" fillId="0" borderId="0" xfId="361" applyFont="1" applyAlignment="1">
      <alignment wrapText="1"/>
    </xf>
    <xf numFmtId="0" fontId="85" fillId="0" borderId="0" xfId="361" applyFont="1" applyAlignment="1">
      <alignment wrapText="1"/>
    </xf>
    <xf numFmtId="0" fontId="61" fillId="0" borderId="19" xfId="361" applyFont="1" applyBorder="1" applyAlignment="1">
      <alignment horizontal="left" vertical="top"/>
    </xf>
    <xf numFmtId="167" fontId="61" fillId="0" borderId="19" xfId="361" applyNumberFormat="1" applyFont="1" applyBorder="1"/>
    <xf numFmtId="37" fontId="55" fillId="0" borderId="1" xfId="637" applyNumberFormat="1" applyFont="1" applyBorder="1" applyAlignment="1">
      <alignment horizontal="right"/>
    </xf>
    <xf numFmtId="37" fontId="55" fillId="0" borderId="26" xfId="637" applyNumberFormat="1" applyFont="1" applyBorder="1" applyAlignment="1">
      <alignment horizontal="right"/>
    </xf>
    <xf numFmtId="185" fontId="57" fillId="0" borderId="0" xfId="641" applyNumberFormat="1" applyFont="1" applyFill="1" applyAlignment="1">
      <alignment horizontal="right" vertical="center"/>
    </xf>
    <xf numFmtId="185" fontId="57" fillId="0" borderId="0" xfId="641" applyNumberFormat="1" applyFont="1" applyFill="1" applyAlignment="1">
      <alignment horizontal="right"/>
    </xf>
    <xf numFmtId="185" fontId="57" fillId="0" borderId="19" xfId="641" applyNumberFormat="1" applyFont="1" applyBorder="1" applyAlignment="1">
      <alignment horizontal="right"/>
    </xf>
    <xf numFmtId="185" fontId="55" fillId="0" borderId="0" xfId="641" applyNumberFormat="1" applyFont="1" applyAlignment="1">
      <alignment horizontal="right"/>
    </xf>
    <xf numFmtId="171" fontId="57" fillId="0" borderId="26" xfId="642" applyNumberFormat="1" applyFont="1" applyFill="1" applyBorder="1" applyAlignment="1">
      <alignment horizontal="right" vertical="center"/>
    </xf>
    <xf numFmtId="171" fontId="55" fillId="0" borderId="26" xfId="642" applyNumberFormat="1" applyFont="1" applyFill="1" applyBorder="1" applyAlignment="1">
      <alignment horizontal="right" vertical="center"/>
    </xf>
    <xf numFmtId="171" fontId="55" fillId="0" borderId="0" xfId="642" applyNumberFormat="1" applyFont="1" applyAlignment="1"/>
    <xf numFmtId="171" fontId="55" fillId="0" borderId="0" xfId="642" applyNumberFormat="1" applyFont="1" applyAlignment="1">
      <alignment vertical="center"/>
    </xf>
    <xf numFmtId="171" fontId="57" fillId="0" borderId="0" xfId="642" applyNumberFormat="1" applyFont="1" applyFill="1" applyAlignment="1">
      <alignment vertical="center"/>
    </xf>
    <xf numFmtId="171" fontId="55" fillId="0" borderId="0" xfId="642" applyNumberFormat="1" applyFont="1" applyFill="1" applyAlignment="1">
      <alignment horizontal="right" vertical="center"/>
    </xf>
    <xf numFmtId="171" fontId="57" fillId="0" borderId="0" xfId="642" applyNumberFormat="1" applyFont="1" applyFill="1" applyAlignment="1">
      <alignment horizontal="right" vertical="center"/>
    </xf>
    <xf numFmtId="171" fontId="55" fillId="36" borderId="0" xfId="642" applyNumberFormat="1" applyFont="1" applyFill="1" applyAlignment="1">
      <alignment horizontal="right"/>
    </xf>
    <xf numFmtId="44" fontId="57" fillId="0" borderId="0" xfId="642" applyFont="1" applyAlignment="1">
      <alignment horizontal="right"/>
    </xf>
    <xf numFmtId="44" fontId="55" fillId="36" borderId="0" xfId="642" applyFont="1" applyFill="1" applyAlignment="1">
      <alignment wrapText="1"/>
    </xf>
    <xf numFmtId="44" fontId="55" fillId="36" borderId="0" xfId="642" applyFont="1" applyFill="1" applyAlignment="1">
      <alignment horizontal="right"/>
    </xf>
    <xf numFmtId="44" fontId="57" fillId="0" borderId="0" xfId="642" applyFont="1" applyFill="1" applyAlignment="1" applyProtection="1">
      <alignment horizontal="right" vertical="center"/>
      <protection locked="0"/>
    </xf>
    <xf numFmtId="44" fontId="55" fillId="36" borderId="0" xfId="642" applyFont="1" applyFill="1" applyAlignment="1" applyProtection="1">
      <alignment horizontal="right" vertical="center"/>
      <protection locked="0"/>
    </xf>
    <xf numFmtId="44" fontId="57" fillId="0" borderId="19" xfId="642" applyFont="1" applyFill="1" applyBorder="1" applyAlignment="1" applyProtection="1">
      <alignment horizontal="right" vertical="center"/>
      <protection locked="0"/>
    </xf>
    <xf numFmtId="44" fontId="55" fillId="36" borderId="19" xfId="642" applyFont="1" applyFill="1" applyBorder="1" applyAlignment="1" applyProtection="1">
      <alignment horizontal="right" vertical="center"/>
      <protection locked="0"/>
    </xf>
    <xf numFmtId="49" fontId="55" fillId="0" borderId="0" xfId="642" applyNumberFormat="1" applyFont="1" applyFill="1" applyAlignment="1">
      <alignment vertical="center"/>
    </xf>
    <xf numFmtId="49" fontId="55" fillId="0" borderId="1" xfId="642" applyNumberFormat="1" applyFont="1" applyFill="1" applyBorder="1" applyAlignment="1">
      <alignment horizontal="left" vertical="top"/>
    </xf>
    <xf numFmtId="49" fontId="55" fillId="0" borderId="0" xfId="642" applyNumberFormat="1" applyFont="1" applyFill="1" applyAlignment="1" applyProtection="1">
      <alignment horizontal="left" vertical="center"/>
      <protection locked="0"/>
    </xf>
    <xf numFmtId="49" fontId="55" fillId="0" borderId="19" xfId="642" applyNumberFormat="1" applyFont="1" applyFill="1" applyBorder="1" applyAlignment="1" applyProtection="1">
      <alignment horizontal="left" vertical="center"/>
      <protection locked="0"/>
    </xf>
    <xf numFmtId="49" fontId="57" fillId="0" borderId="0" xfId="642" applyNumberFormat="1" applyFont="1" applyFill="1" applyBorder="1" applyAlignment="1">
      <alignment horizontal="left" vertical="center"/>
    </xf>
    <xf numFmtId="49" fontId="55" fillId="36" borderId="0" xfId="642" applyNumberFormat="1" applyFont="1" applyFill="1" applyAlignment="1">
      <alignment horizontal="left" vertical="center"/>
    </xf>
    <xf numFmtId="49" fontId="57" fillId="0" borderId="0" xfId="642" applyNumberFormat="1" applyFont="1" applyFill="1" applyAlignment="1">
      <alignment horizontal="left" vertical="center"/>
    </xf>
    <xf numFmtId="49" fontId="55" fillId="0" borderId="0" xfId="642" applyNumberFormat="1" applyFont="1" applyFill="1" applyAlignment="1">
      <alignment horizontal="left" vertical="center"/>
    </xf>
    <xf numFmtId="49" fontId="55" fillId="0" borderId="0" xfId="642" applyNumberFormat="1" applyFont="1" applyFill="1" applyAlignment="1">
      <alignment horizontal="left"/>
    </xf>
    <xf numFmtId="49" fontId="55" fillId="0" borderId="0" xfId="642" applyNumberFormat="1" applyFont="1" applyFill="1" applyAlignment="1">
      <alignment horizontal="right" vertical="center"/>
    </xf>
    <xf numFmtId="49" fontId="55" fillId="0" borderId="1" xfId="642" applyNumberFormat="1" applyFont="1" applyFill="1" applyBorder="1" applyAlignment="1">
      <alignment horizontal="left" vertical="center"/>
    </xf>
    <xf numFmtId="49" fontId="57" fillId="0" borderId="0" xfId="642" applyNumberFormat="1" applyFont="1" applyFill="1" applyAlignment="1">
      <alignment horizontal="right" vertical="center"/>
    </xf>
    <xf numFmtId="49" fontId="57" fillId="0" borderId="19" xfId="642" applyNumberFormat="1" applyFont="1" applyFill="1" applyBorder="1" applyAlignment="1">
      <alignment horizontal="left" vertical="center"/>
    </xf>
    <xf numFmtId="49" fontId="57" fillId="0" borderId="6" xfId="642" applyNumberFormat="1" applyFont="1" applyFill="1" applyBorder="1"/>
    <xf numFmtId="49" fontId="57" fillId="0" borderId="6" xfId="642" applyNumberFormat="1" applyFont="1" applyFill="1" applyBorder="1" applyAlignment="1">
      <alignment wrapText="1"/>
    </xf>
    <xf numFmtId="49" fontId="57" fillId="0" borderId="0" xfId="642" applyNumberFormat="1" applyFont="1" applyFill="1" applyAlignment="1" applyProtection="1">
      <alignment horizontal="left" vertical="center"/>
      <protection locked="0"/>
    </xf>
    <xf numFmtId="37" fontId="55" fillId="36" borderId="0" xfId="637" applyNumberFormat="1" applyFont="1" applyFill="1" applyAlignment="1">
      <alignment horizontal="right"/>
    </xf>
    <xf numFmtId="39" fontId="55" fillId="36" borderId="0" xfId="360" applyNumberFormat="1" applyFont="1" applyFill="1" applyAlignment="1">
      <alignment horizontal="right"/>
    </xf>
    <xf numFmtId="39" fontId="57" fillId="36" borderId="0" xfId="360" applyNumberFormat="1" applyFont="1" applyFill="1" applyAlignment="1">
      <alignment horizontal="right"/>
    </xf>
    <xf numFmtId="44" fontId="55" fillId="36" borderId="0" xfId="360" applyNumberFormat="1" applyFont="1" applyFill="1" applyAlignment="1">
      <alignment horizontal="right"/>
    </xf>
    <xf numFmtId="44" fontId="57" fillId="36" borderId="0" xfId="360" applyNumberFormat="1" applyFont="1" applyFill="1" applyAlignment="1">
      <alignment horizontal="right"/>
    </xf>
    <xf numFmtId="44" fontId="55" fillId="36" borderId="19" xfId="360" applyNumberFormat="1" applyFont="1" applyFill="1" applyBorder="1" applyAlignment="1" applyProtection="1">
      <alignment horizontal="right"/>
      <protection locked="0"/>
    </xf>
    <xf numFmtId="44" fontId="57" fillId="36" borderId="19" xfId="360" applyNumberFormat="1" applyFont="1" applyFill="1" applyBorder="1" applyAlignment="1">
      <alignment horizontal="right"/>
    </xf>
    <xf numFmtId="37" fontId="55" fillId="36" borderId="0" xfId="637" applyNumberFormat="1" applyFont="1" applyFill="1" applyAlignment="1" applyProtection="1">
      <alignment horizontal="right"/>
      <protection locked="0"/>
    </xf>
    <xf numFmtId="44" fontId="55" fillId="36" borderId="0" xfId="360" applyNumberFormat="1" applyFont="1" applyFill="1" applyAlignment="1" applyProtection="1">
      <alignment horizontal="right"/>
      <protection locked="0"/>
    </xf>
    <xf numFmtId="37" fontId="55" fillId="36" borderId="19" xfId="637" applyNumberFormat="1" applyFont="1" applyFill="1" applyBorder="1" applyAlignment="1" applyProtection="1">
      <alignment horizontal="right"/>
      <protection locked="0"/>
    </xf>
    <xf numFmtId="37" fontId="55" fillId="36" borderId="1" xfId="637" applyNumberFormat="1" applyFont="1" applyFill="1" applyBorder="1" applyAlignment="1">
      <alignment horizontal="right"/>
    </xf>
    <xf numFmtId="37" fontId="55" fillId="0" borderId="28" xfId="637" applyNumberFormat="1" applyFont="1" applyBorder="1" applyAlignment="1">
      <alignment horizontal="right"/>
    </xf>
    <xf numFmtId="171" fontId="57" fillId="36" borderId="0" xfId="641" applyNumberFormat="1" applyFont="1" applyFill="1" applyAlignment="1">
      <alignment horizontal="right"/>
    </xf>
    <xf numFmtId="171" fontId="57" fillId="36" borderId="0" xfId="642" applyNumberFormat="1" applyFont="1" applyFill="1" applyAlignment="1">
      <alignment horizontal="right"/>
    </xf>
    <xf numFmtId="171" fontId="57" fillId="36" borderId="26" xfId="642" applyNumberFormat="1" applyFont="1" applyFill="1" applyBorder="1" applyAlignment="1">
      <alignment horizontal="right" vertical="center"/>
    </xf>
    <xf numFmtId="171" fontId="55" fillId="36" borderId="26" xfId="642" applyNumberFormat="1" applyFont="1" applyFill="1" applyBorder="1" applyAlignment="1">
      <alignment horizontal="right" vertical="center"/>
    </xf>
    <xf numFmtId="1" fontId="55" fillId="36" borderId="0" xfId="642" applyNumberFormat="1" applyFont="1" applyFill="1" applyAlignment="1">
      <alignment horizontal="right"/>
    </xf>
    <xf numFmtId="1" fontId="57" fillId="36" borderId="0" xfId="642" applyNumberFormat="1" applyFont="1" applyFill="1" applyAlignment="1">
      <alignment horizontal="right"/>
    </xf>
    <xf numFmtId="178" fontId="57" fillId="0" borderId="26" xfId="360" applyFont="1" applyFill="1" applyBorder="1" applyAlignment="1">
      <alignment horizontal="left"/>
    </xf>
    <xf numFmtId="185" fontId="57" fillId="36" borderId="0" xfId="641" applyNumberFormat="1" applyFont="1" applyFill="1" applyAlignment="1">
      <alignment horizontal="right"/>
    </xf>
    <xf numFmtId="43" fontId="5" fillId="36" borderId="1" xfId="641" applyFont="1" applyFill="1" applyBorder="1"/>
    <xf numFmtId="43" fontId="5" fillId="36" borderId="1" xfId="641" applyFont="1" applyFill="1" applyBorder="1" applyAlignment="1">
      <alignment horizontal="right"/>
    </xf>
    <xf numFmtId="185" fontId="57" fillId="36" borderId="17" xfId="641" applyNumberFormat="1" applyFont="1" applyFill="1" applyBorder="1" applyAlignment="1">
      <alignment horizontal="right"/>
    </xf>
    <xf numFmtId="185" fontId="57" fillId="36" borderId="13" xfId="641" applyNumberFormat="1" applyFont="1" applyFill="1" applyBorder="1" applyAlignment="1">
      <alignment horizontal="right"/>
    </xf>
    <xf numFmtId="185" fontId="55" fillId="36" borderId="13" xfId="641" applyNumberFormat="1" applyFont="1" applyFill="1" applyBorder="1" applyAlignment="1">
      <alignment horizontal="right"/>
    </xf>
    <xf numFmtId="185" fontId="55" fillId="36" borderId="0" xfId="641" applyNumberFormat="1" applyFont="1" applyFill="1" applyAlignment="1">
      <alignment horizontal="right"/>
    </xf>
    <xf numFmtId="185" fontId="61" fillId="36" borderId="0" xfId="641" applyNumberFormat="1" applyFont="1" applyFill="1"/>
    <xf numFmtId="185" fontId="57" fillId="36" borderId="1" xfId="641" applyNumberFormat="1" applyFont="1" applyFill="1" applyBorder="1" applyAlignment="1">
      <alignment horizontal="right"/>
    </xf>
    <xf numFmtId="185" fontId="55" fillId="36" borderId="1" xfId="641" applyNumberFormat="1" applyFont="1" applyFill="1" applyBorder="1" applyAlignment="1">
      <alignment horizontal="right"/>
    </xf>
    <xf numFmtId="185" fontId="61" fillId="36" borderId="1" xfId="641" applyNumberFormat="1" applyFont="1" applyFill="1" applyBorder="1"/>
    <xf numFmtId="171" fontId="57" fillId="36" borderId="26" xfId="642" applyNumberFormat="1" applyFont="1" applyFill="1" applyBorder="1" applyAlignment="1">
      <alignment horizontal="right"/>
    </xf>
    <xf numFmtId="171" fontId="55" fillId="36" borderId="26" xfId="642" applyNumberFormat="1" applyFont="1" applyFill="1" applyBorder="1" applyAlignment="1">
      <alignment horizontal="right"/>
    </xf>
    <xf numFmtId="185" fontId="5" fillId="36" borderId="1" xfId="641" applyNumberFormat="1" applyFont="1" applyFill="1" applyBorder="1"/>
    <xf numFmtId="185" fontId="6" fillId="36" borderId="0" xfId="641" applyNumberFormat="1" applyFont="1" applyFill="1"/>
    <xf numFmtId="185" fontId="6" fillId="36" borderId="1" xfId="641" applyNumberFormat="1" applyFont="1" applyFill="1" applyBorder="1"/>
    <xf numFmtId="49" fontId="55" fillId="0" borderId="0" xfId="637" applyNumberFormat="1" applyFont="1" applyAlignment="1"/>
    <xf numFmtId="49" fontId="55" fillId="0" borderId="0" xfId="641" applyNumberFormat="1" applyFont="1" applyFill="1" applyAlignment="1">
      <alignment horizontal="left"/>
    </xf>
    <xf numFmtId="185" fontId="82" fillId="36" borderId="0" xfId="641" applyNumberFormat="1" applyFont="1" applyFill="1" applyAlignment="1">
      <alignment horizontal="right"/>
    </xf>
    <xf numFmtId="49" fontId="75" fillId="0" borderId="0" xfId="637" applyNumberFormat="1" applyFont="1" applyAlignment="1"/>
    <xf numFmtId="44" fontId="57" fillId="0" borderId="0" xfId="642" quotePrefix="1" applyFont="1" applyFill="1" applyAlignment="1" applyProtection="1">
      <alignment horizontal="right" vertical="center"/>
      <protection locked="0"/>
    </xf>
    <xf numFmtId="44" fontId="57" fillId="0" borderId="19" xfId="642" quotePrefix="1" applyFont="1" applyFill="1" applyBorder="1" applyAlignment="1" applyProtection="1">
      <alignment horizontal="right" vertical="center"/>
      <protection locked="0"/>
    </xf>
    <xf numFmtId="171" fontId="57" fillId="0" borderId="19" xfId="642" applyNumberFormat="1" applyFont="1" applyFill="1" applyBorder="1" applyAlignment="1">
      <alignment horizontal="right" vertical="center"/>
    </xf>
    <xf numFmtId="44" fontId="57" fillId="0" borderId="0" xfId="642" applyFont="1" applyFill="1" applyAlignment="1">
      <alignment horizontal="right" vertical="center"/>
    </xf>
    <xf numFmtId="44" fontId="57" fillId="0" borderId="0" xfId="642" applyFont="1" applyAlignment="1">
      <alignment vertical="center"/>
    </xf>
    <xf numFmtId="44" fontId="57" fillId="0" borderId="0" xfId="642" applyFont="1" applyAlignment="1">
      <alignment horizontal="left" vertical="center"/>
    </xf>
    <xf numFmtId="44" fontId="57" fillId="0" borderId="19" xfId="642" applyFont="1" applyFill="1" applyBorder="1" applyAlignment="1">
      <alignment horizontal="right" vertical="center"/>
    </xf>
    <xf numFmtId="44" fontId="55" fillId="0" borderId="0" xfId="642" applyFont="1" applyAlignment="1">
      <alignment horizontal="left" vertical="center"/>
    </xf>
    <xf numFmtId="44" fontId="55" fillId="36" borderId="0" xfId="642" applyFont="1" applyFill="1" applyAlignment="1">
      <alignment horizontal="right" vertical="center"/>
    </xf>
    <xf numFmtId="44" fontId="55" fillId="36" borderId="0" xfId="642" quotePrefix="1" applyFont="1" applyFill="1" applyAlignment="1" applyProtection="1">
      <alignment horizontal="right" vertical="center"/>
      <protection locked="0"/>
    </xf>
    <xf numFmtId="44" fontId="55" fillId="36" borderId="19" xfId="642" applyFont="1" applyFill="1" applyBorder="1" applyAlignment="1">
      <alignment horizontal="right" vertical="center"/>
    </xf>
    <xf numFmtId="44" fontId="55" fillId="36" borderId="19" xfId="642" quotePrefix="1" applyFont="1" applyFill="1" applyBorder="1" applyAlignment="1" applyProtection="1">
      <alignment horizontal="right" vertical="center"/>
      <protection locked="0"/>
    </xf>
    <xf numFmtId="185" fontId="57" fillId="0" borderId="0" xfId="641" applyNumberFormat="1" applyFont="1" applyFill="1" applyAlignment="1">
      <alignment vertical="center"/>
    </xf>
    <xf numFmtId="185" fontId="55" fillId="0" borderId="0" xfId="641" applyNumberFormat="1" applyFont="1" applyFill="1" applyAlignment="1">
      <alignment horizontal="right" vertical="center"/>
    </xf>
    <xf numFmtId="185" fontId="57" fillId="0" borderId="1" xfId="641" applyNumberFormat="1" applyFont="1" applyFill="1" applyBorder="1" applyAlignment="1">
      <alignment horizontal="right" vertical="center"/>
    </xf>
    <xf numFmtId="185" fontId="55" fillId="0" borderId="1" xfId="641" applyNumberFormat="1" applyFont="1" applyFill="1" applyBorder="1" applyAlignment="1">
      <alignment horizontal="right" vertical="center"/>
    </xf>
    <xf numFmtId="185" fontId="57" fillId="0" borderId="0" xfId="641" applyNumberFormat="1" applyFont="1" applyAlignment="1">
      <alignment vertical="center"/>
    </xf>
    <xf numFmtId="185" fontId="57" fillId="0" borderId="0" xfId="641" applyNumberFormat="1" applyFont="1" applyFill="1" applyAlignment="1">
      <alignment horizontal="center" vertical="center"/>
    </xf>
    <xf numFmtId="185" fontId="55" fillId="0" borderId="0" xfId="641" applyNumberFormat="1" applyFont="1" applyFill="1" applyBorder="1" applyAlignment="1">
      <alignment horizontal="right" vertical="center"/>
    </xf>
    <xf numFmtId="171" fontId="57" fillId="0" borderId="19" xfId="642" applyNumberFormat="1" applyFont="1" applyFill="1" applyBorder="1" applyAlignment="1">
      <alignment horizontal="left" vertical="center"/>
    </xf>
    <xf numFmtId="184" fontId="57" fillId="0" borderId="0" xfId="360" quotePrefix="1" applyNumberFormat="1" applyFont="1" applyFill="1" applyAlignment="1">
      <alignment horizontal="right"/>
    </xf>
    <xf numFmtId="37" fontId="57" fillId="0" borderId="1" xfId="637" applyNumberFormat="1" applyFont="1" applyBorder="1" applyAlignment="1">
      <alignment horizontal="right"/>
    </xf>
    <xf numFmtId="171" fontId="57" fillId="0" borderId="26" xfId="637" applyNumberFormat="1" applyFont="1" applyBorder="1" applyAlignment="1">
      <alignment horizontal="right"/>
    </xf>
    <xf numFmtId="37" fontId="57" fillId="36" borderId="0" xfId="637" applyNumberFormat="1" applyFont="1" applyFill="1" applyAlignment="1">
      <alignment horizontal="right"/>
    </xf>
    <xf numFmtId="44" fontId="57" fillId="0" borderId="0" xfId="637" applyNumberFormat="1" applyFont="1" applyAlignment="1">
      <alignment horizontal="right"/>
    </xf>
    <xf numFmtId="177" fontId="57" fillId="0" borderId="0" xfId="360" quotePrefix="1" applyNumberFormat="1" applyFont="1" applyFill="1" applyAlignment="1" applyProtection="1">
      <alignment horizontal="right" vertical="center"/>
      <protection locked="0"/>
    </xf>
    <xf numFmtId="37" fontId="57" fillId="36" borderId="0" xfId="637" applyNumberFormat="1" applyFont="1" applyFill="1" applyAlignment="1" applyProtection="1">
      <alignment horizontal="right"/>
      <protection locked="0"/>
    </xf>
    <xf numFmtId="44" fontId="57" fillId="36" borderId="0" xfId="360" applyNumberFormat="1" applyFont="1" applyFill="1" applyAlignment="1" applyProtection="1">
      <alignment horizontal="right"/>
      <protection locked="0"/>
    </xf>
    <xf numFmtId="44" fontId="57" fillId="36" borderId="19" xfId="360" applyNumberFormat="1" applyFont="1" applyFill="1" applyBorder="1" applyAlignment="1" applyProtection="1">
      <alignment horizontal="right"/>
      <protection locked="0"/>
    </xf>
    <xf numFmtId="185" fontId="57" fillId="36" borderId="0" xfId="641" applyNumberFormat="1" applyFont="1" applyFill="1" applyBorder="1" applyAlignment="1">
      <alignment horizontal="right"/>
    </xf>
    <xf numFmtId="185" fontId="5" fillId="0" borderId="0" xfId="641" applyNumberFormat="1" applyFont="1" applyBorder="1" applyAlignment="1"/>
    <xf numFmtId="49" fontId="4" fillId="0" borderId="1" xfId="0" applyNumberFormat="1" applyFont="1" applyBorder="1" applyAlignment="1">
      <alignment wrapText="1"/>
    </xf>
    <xf numFmtId="49" fontId="58" fillId="0" borderId="17" xfId="0" applyNumberFormat="1" applyFont="1" applyBorder="1" applyAlignment="1">
      <alignment wrapText="1"/>
    </xf>
    <xf numFmtId="49" fontId="58" fillId="0" borderId="13" xfId="0" applyNumberFormat="1" applyFont="1" applyBorder="1" applyAlignment="1">
      <alignment wrapText="1"/>
    </xf>
    <xf numFmtId="49" fontId="4" fillId="0" borderId="26" xfId="0" applyNumberFormat="1" applyFont="1" applyBorder="1" applyAlignment="1">
      <alignment vertical="center" wrapText="1"/>
    </xf>
    <xf numFmtId="49" fontId="59" fillId="0" borderId="13" xfId="0" applyNumberFormat="1" applyFont="1" applyBorder="1"/>
    <xf numFmtId="49" fontId="4" fillId="0" borderId="0" xfId="0" applyNumberFormat="1" applyFont="1"/>
    <xf numFmtId="167" fontId="4" fillId="0" borderId="0" xfId="0" applyNumberFormat="1" applyFont="1" applyAlignment="1">
      <alignment horizontal="center"/>
    </xf>
    <xf numFmtId="165" fontId="4" fillId="0" borderId="3" xfId="0" applyNumberFormat="1" applyFont="1" applyBorder="1" applyAlignment="1">
      <alignment horizontal="center"/>
    </xf>
    <xf numFmtId="165" fontId="4" fillId="0" borderId="0" xfId="0" applyNumberFormat="1" applyFont="1" applyAlignment="1">
      <alignment horizontal="center"/>
    </xf>
    <xf numFmtId="165" fontId="4" fillId="0" borderId="13" xfId="0" applyNumberFormat="1" applyFont="1" applyBorder="1" applyAlignment="1">
      <alignment horizontal="center"/>
    </xf>
    <xf numFmtId="37" fontId="63" fillId="0" borderId="0" xfId="637" quotePrefix="1" applyNumberFormat="1" applyFont="1" applyAlignment="1">
      <alignment horizontal="left" wrapText="1"/>
    </xf>
    <xf numFmtId="0" fontId="5" fillId="0" borderId="0" xfId="0" applyFont="1" applyAlignment="1">
      <alignment horizontal="center" wrapText="1"/>
    </xf>
    <xf numFmtId="0" fontId="6" fillId="0" borderId="0" xfId="361" applyFont="1" applyAlignment="1">
      <alignment horizontal="left" vertical="top"/>
    </xf>
    <xf numFmtId="176" fontId="11" fillId="0" borderId="0" xfId="282" quotePrefix="1" applyNumberFormat="1" applyFont="1" applyAlignment="1">
      <alignment horizontal="left" wrapText="1"/>
    </xf>
    <xf numFmtId="0" fontId="58" fillId="0" borderId="0" xfId="0" applyFont="1" applyAlignment="1">
      <alignment horizontal="center" wrapText="1"/>
    </xf>
    <xf numFmtId="0" fontId="4" fillId="0" borderId="1" xfId="0" applyFont="1" applyBorder="1" applyAlignment="1">
      <alignment horizontal="center" wrapText="1"/>
    </xf>
    <xf numFmtId="0" fontId="58" fillId="0" borderId="17" xfId="0" applyFont="1" applyBorder="1" applyAlignment="1">
      <alignment horizontal="center" wrapText="1"/>
    </xf>
    <xf numFmtId="0" fontId="4" fillId="0" borderId="0" xfId="0" applyFont="1" applyAlignment="1">
      <alignment horizontal="center" wrapText="1"/>
    </xf>
    <xf numFmtId="0" fontId="59" fillId="0" borderId="13" xfId="0" applyFont="1" applyBorder="1" applyAlignment="1">
      <alignment horizontal="center"/>
    </xf>
    <xf numFmtId="0" fontId="59" fillId="0" borderId="1" xfId="0" applyFont="1" applyBorder="1" applyAlignment="1">
      <alignment horizontal="center" wrapText="1"/>
    </xf>
    <xf numFmtId="0" fontId="58" fillId="0" borderId="13" xfId="0" applyFont="1" applyBorder="1" applyAlignment="1">
      <alignment horizontal="center" wrapText="1"/>
    </xf>
    <xf numFmtId="0" fontId="4" fillId="0" borderId="26" xfId="0" applyFont="1" applyBorder="1" applyAlignment="1">
      <alignment horizontal="center" vertical="center" wrapText="1"/>
    </xf>
    <xf numFmtId="0" fontId="4" fillId="0" borderId="0" xfId="0" applyFont="1" applyAlignment="1">
      <alignment horizontal="center"/>
    </xf>
    <xf numFmtId="0" fontId="6" fillId="0" borderId="0" xfId="0" applyFont="1" applyAlignment="1">
      <alignment horizontal="center" wrapText="1"/>
    </xf>
    <xf numFmtId="0" fontId="69" fillId="0" borderId="0" xfId="0" applyFont="1" applyAlignment="1">
      <alignment horizontal="center"/>
    </xf>
    <xf numFmtId="0" fontId="68" fillId="0" borderId="0" xfId="0" applyFont="1" applyAlignment="1">
      <alignment horizontal="center" wrapText="1"/>
    </xf>
    <xf numFmtId="0" fontId="68" fillId="0" borderId="0" xfId="0" applyFont="1" applyAlignment="1">
      <alignment horizontal="center"/>
    </xf>
    <xf numFmtId="49" fontId="4" fillId="0" borderId="0" xfId="0" applyNumberFormat="1" applyFont="1" applyAlignment="1">
      <alignment horizontal="left" wrapText="1" indent="1"/>
    </xf>
    <xf numFmtId="49" fontId="4" fillId="0" borderId="0" xfId="0" applyNumberFormat="1" applyFont="1" applyAlignment="1">
      <alignment horizontal="left" wrapText="1" indent="2"/>
    </xf>
    <xf numFmtId="49" fontId="5" fillId="0" borderId="0" xfId="0" applyNumberFormat="1" applyFont="1" applyAlignment="1">
      <alignment horizontal="left" wrapText="1" indent="3"/>
    </xf>
    <xf numFmtId="49" fontId="5" fillId="0" borderId="1" xfId="0" applyNumberFormat="1" applyFont="1" applyBorder="1" applyAlignment="1">
      <alignment horizontal="left" wrapText="1" indent="3"/>
    </xf>
    <xf numFmtId="49" fontId="58" fillId="0" borderId="17" xfId="0" applyNumberFormat="1" applyFont="1" applyBorder="1" applyAlignment="1">
      <alignment horizontal="left" wrapText="1" indent="2"/>
    </xf>
    <xf numFmtId="49" fontId="59" fillId="0" borderId="1" xfId="0" applyNumberFormat="1" applyFont="1" applyBorder="1" applyAlignment="1">
      <alignment horizontal="left" wrapText="1" indent="3"/>
    </xf>
    <xf numFmtId="49" fontId="58" fillId="0" borderId="0" xfId="0" applyNumberFormat="1" applyFont="1" applyAlignment="1">
      <alignment horizontal="left" wrapText="1" indent="1"/>
    </xf>
    <xf numFmtId="49" fontId="58" fillId="0" borderId="0" xfId="0" applyNumberFormat="1" applyFont="1" applyAlignment="1">
      <alignment horizontal="left" wrapText="1" indent="2"/>
    </xf>
    <xf numFmtId="49" fontId="5" fillId="0" borderId="0" xfId="0" applyNumberFormat="1" applyFont="1" applyAlignment="1">
      <alignment horizontal="left" indent="2"/>
    </xf>
    <xf numFmtId="179" fontId="4" fillId="0" borderId="0" xfId="0" applyNumberFormat="1" applyFont="1"/>
    <xf numFmtId="179" fontId="5" fillId="0" borderId="0" xfId="0" applyNumberFormat="1" applyFont="1" applyAlignment="1">
      <alignment horizontal="right"/>
    </xf>
    <xf numFmtId="0" fontId="6" fillId="0" borderId="0" xfId="0" applyFont="1"/>
    <xf numFmtId="0" fontId="7" fillId="0" borderId="1" xfId="0" applyFont="1" applyBorder="1" applyAlignment="1">
      <alignment horizontal="left"/>
    </xf>
    <xf numFmtId="0" fontId="59" fillId="0" borderId="0" xfId="0" applyFont="1" applyAlignment="1">
      <alignment horizontal="left"/>
    </xf>
    <xf numFmtId="0" fontId="59" fillId="0" borderId="0" xfId="0" applyFont="1" applyAlignment="1">
      <alignment horizontal="center"/>
    </xf>
    <xf numFmtId="176" fontId="57" fillId="0" borderId="1" xfId="360" quotePrefix="1" applyNumberFormat="1" applyFont="1" applyFill="1" applyBorder="1" applyAlignment="1">
      <alignment horizontal="right"/>
    </xf>
    <xf numFmtId="176" fontId="55" fillId="0" borderId="1" xfId="360" quotePrefix="1" applyNumberFormat="1" applyFont="1" applyFill="1" applyBorder="1" applyAlignment="1">
      <alignment horizontal="right"/>
    </xf>
    <xf numFmtId="167" fontId="61" fillId="0" borderId="0" xfId="361" applyNumberFormat="1" applyFont="1"/>
    <xf numFmtId="0" fontId="6" fillId="0" borderId="13" xfId="361" applyFont="1" applyBorder="1" applyAlignment="1">
      <alignment wrapText="1"/>
    </xf>
    <xf numFmtId="0" fontId="6" fillId="0" borderId="13" xfId="361" applyFont="1" applyBorder="1" applyAlignment="1">
      <alignment horizontal="left" vertical="top"/>
    </xf>
    <xf numFmtId="167" fontId="6" fillId="0" borderId="13" xfId="361" applyNumberFormat="1" applyFont="1" applyBorder="1" applyAlignment="1">
      <alignment vertical="center"/>
    </xf>
    <xf numFmtId="167" fontId="6" fillId="0" borderId="13" xfId="361" applyNumberFormat="1" applyFont="1" applyBorder="1" applyAlignment="1">
      <alignment horizontal="left" vertical="center"/>
    </xf>
    <xf numFmtId="167" fontId="6" fillId="0" borderId="13" xfId="361" applyNumberFormat="1" applyFont="1" applyBorder="1" applyAlignment="1">
      <alignment horizontal="left"/>
    </xf>
    <xf numFmtId="185" fontId="57" fillId="0" borderId="5" xfId="641" applyNumberFormat="1" applyFont="1" applyBorder="1" applyAlignment="1">
      <alignment horizontal="right"/>
    </xf>
    <xf numFmtId="0" fontId="57" fillId="0" borderId="28" xfId="360" applyNumberFormat="1" applyFont="1" applyFill="1" applyBorder="1" applyAlignment="1">
      <alignment horizontal="right"/>
    </xf>
    <xf numFmtId="37" fontId="74" fillId="0" borderId="5" xfId="360" applyNumberFormat="1" applyFont="1" applyFill="1" applyBorder="1" applyAlignment="1">
      <alignment horizontal="right"/>
    </xf>
    <xf numFmtId="37" fontId="55" fillId="0" borderId="5" xfId="360" applyNumberFormat="1" applyFont="1" applyFill="1" applyBorder="1" applyAlignment="1">
      <alignment horizontal="right"/>
    </xf>
    <xf numFmtId="37" fontId="55" fillId="0" borderId="5" xfId="360" applyNumberFormat="1" applyFont="1" applyFill="1" applyBorder="1" applyAlignment="1">
      <alignment horizontal="left"/>
    </xf>
    <xf numFmtId="49" fontId="76" fillId="0" borderId="27" xfId="637" quotePrefix="1" applyNumberFormat="1" applyFont="1" applyBorder="1" applyAlignment="1">
      <alignment horizontal="left" wrapText="1"/>
    </xf>
    <xf numFmtId="1" fontId="57" fillId="36" borderId="0" xfId="642" applyNumberFormat="1" applyFont="1" applyFill="1" applyAlignment="1">
      <alignment horizontal="left"/>
    </xf>
    <xf numFmtId="171" fontId="55" fillId="36" borderId="0" xfId="642" applyNumberFormat="1" applyFont="1" applyFill="1" applyAlignment="1">
      <alignment horizontal="left"/>
    </xf>
    <xf numFmtId="185" fontId="55" fillId="36" borderId="0" xfId="641" applyNumberFormat="1" applyFont="1" applyFill="1" applyAlignment="1">
      <alignment horizontal="left"/>
    </xf>
    <xf numFmtId="185" fontId="5" fillId="36" borderId="1" xfId="641" applyNumberFormat="1" applyFont="1" applyFill="1" applyBorder="1" applyAlignment="1">
      <alignment horizontal="left"/>
    </xf>
    <xf numFmtId="185" fontId="55" fillId="36" borderId="1" xfId="641" applyNumberFormat="1" applyFont="1" applyFill="1" applyBorder="1" applyAlignment="1">
      <alignment horizontal="left"/>
    </xf>
    <xf numFmtId="185" fontId="55" fillId="36" borderId="0" xfId="641" applyNumberFormat="1" applyFont="1" applyFill="1" applyBorder="1" applyAlignment="1">
      <alignment horizontal="left"/>
    </xf>
    <xf numFmtId="185" fontId="55" fillId="36" borderId="13" xfId="641" applyNumberFormat="1" applyFont="1" applyFill="1" applyBorder="1" applyAlignment="1">
      <alignment horizontal="left"/>
    </xf>
    <xf numFmtId="171" fontId="55" fillId="36" borderId="26" xfId="642" applyNumberFormat="1" applyFont="1" applyFill="1" applyBorder="1" applyAlignment="1">
      <alignment horizontal="left" vertical="center"/>
    </xf>
    <xf numFmtId="171" fontId="55" fillId="36" borderId="26" xfId="642" applyNumberFormat="1" applyFont="1" applyFill="1" applyBorder="1" applyAlignment="1">
      <alignment horizontal="left"/>
    </xf>
    <xf numFmtId="171" fontId="55" fillId="0" borderId="0" xfId="360" applyNumberFormat="1" applyFont="1" applyFill="1" applyAlignment="1">
      <alignment horizontal="left" vertical="center"/>
    </xf>
    <xf numFmtId="185" fontId="82" fillId="36" borderId="0" xfId="641" applyNumberFormat="1" applyFont="1" applyFill="1" applyAlignment="1">
      <alignment horizontal="left"/>
    </xf>
    <xf numFmtId="43" fontId="6" fillId="36" borderId="1" xfId="641" applyFont="1" applyFill="1" applyBorder="1" applyAlignment="1">
      <alignment horizontal="left"/>
    </xf>
    <xf numFmtId="185" fontId="55" fillId="36" borderId="26" xfId="641" applyNumberFormat="1" applyFont="1" applyFill="1" applyBorder="1" applyAlignment="1">
      <alignment horizontal="left" vertical="center"/>
    </xf>
    <xf numFmtId="0" fontId="55" fillId="0" borderId="0" xfId="637" applyFont="1" applyAlignment="1">
      <alignment horizontal="left" vertical="center"/>
    </xf>
    <xf numFmtId="49" fontId="57" fillId="0" borderId="13" xfId="641" applyNumberFormat="1" applyFont="1" applyFill="1" applyBorder="1" applyAlignment="1">
      <alignment horizontal="left"/>
    </xf>
    <xf numFmtId="49" fontId="57" fillId="0" borderId="0" xfId="360" applyNumberFormat="1" applyFont="1" applyFill="1" applyAlignment="1">
      <alignment horizontal="left"/>
    </xf>
    <xf numFmtId="49" fontId="55" fillId="0" borderId="0" xfId="642" applyNumberFormat="1" applyFont="1" applyFill="1" applyAlignment="1"/>
    <xf numFmtId="49" fontId="57" fillId="0" borderId="13" xfId="360" applyNumberFormat="1" applyFont="1" applyFill="1" applyBorder="1" applyAlignment="1">
      <alignment horizontal="left"/>
    </xf>
    <xf numFmtId="49" fontId="57" fillId="0" borderId="26" xfId="642" applyNumberFormat="1" applyFont="1" applyFill="1" applyBorder="1" applyAlignment="1">
      <alignment horizontal="left" vertical="center"/>
    </xf>
    <xf numFmtId="49" fontId="55" fillId="0" borderId="0" xfId="360" applyNumberFormat="1" applyFont="1" applyFill="1" applyAlignment="1">
      <alignment horizontal="left"/>
    </xf>
    <xf numFmtId="37" fontId="11" fillId="0" borderId="6" xfId="637" applyNumberFormat="1" applyFont="1" applyBorder="1" applyAlignment="1">
      <alignment vertical="top" wrapText="1"/>
    </xf>
    <xf numFmtId="37" fontId="11" fillId="0" borderId="0" xfId="637" applyNumberFormat="1" applyFont="1" applyAlignment="1">
      <alignment vertical="top" wrapText="1"/>
    </xf>
    <xf numFmtId="176" fontId="63" fillId="0" borderId="0" xfId="637" quotePrefix="1" applyNumberFormat="1" applyFont="1" applyAlignment="1">
      <alignment horizontal="center" vertical="top"/>
    </xf>
    <xf numFmtId="165" fontId="61" fillId="0" borderId="1" xfId="361" applyNumberFormat="1" applyFont="1" applyBorder="1"/>
    <xf numFmtId="165" fontId="61" fillId="0" borderId="0" xfId="361" applyNumberFormat="1" applyFont="1"/>
    <xf numFmtId="184" fontId="63" fillId="0" borderId="0" xfId="637" quotePrefix="1" applyNumberFormat="1" applyFont="1" applyAlignment="1">
      <alignment horizontal="left" vertical="top"/>
    </xf>
    <xf numFmtId="171" fontId="57" fillId="0" borderId="26" xfId="360" applyNumberFormat="1" applyFont="1" applyFill="1" applyBorder="1" applyAlignment="1">
      <alignment horizontal="left"/>
    </xf>
    <xf numFmtId="171" fontId="57" fillId="0" borderId="0" xfId="360" applyNumberFormat="1" applyFont="1" applyFill="1" applyAlignment="1">
      <alignment horizontal="left"/>
    </xf>
    <xf numFmtId="41" fontId="55" fillId="0" borderId="1" xfId="360" applyNumberFormat="1" applyFont="1" applyFill="1" applyBorder="1" applyAlignment="1">
      <alignment horizontal="left"/>
    </xf>
    <xf numFmtId="181" fontId="55" fillId="0" borderId="0" xfId="360" applyNumberFormat="1" applyFont="1" applyFill="1" applyAlignment="1">
      <alignment horizontal="left"/>
    </xf>
    <xf numFmtId="41" fontId="55" fillId="0" borderId="0" xfId="360" applyNumberFormat="1" applyFont="1" applyFill="1" applyAlignment="1">
      <alignment horizontal="left"/>
    </xf>
    <xf numFmtId="171" fontId="55" fillId="0" borderId="26" xfId="360" applyNumberFormat="1" applyFont="1" applyFill="1" applyBorder="1" applyAlignment="1">
      <alignment horizontal="left"/>
    </xf>
    <xf numFmtId="178" fontId="55" fillId="0" borderId="0" xfId="360" applyFont="1" applyFill="1" applyAlignment="1">
      <alignment horizontal="left"/>
    </xf>
    <xf numFmtId="171" fontId="57" fillId="0" borderId="19" xfId="360" applyNumberFormat="1" applyFont="1" applyFill="1" applyBorder="1" applyAlignment="1">
      <alignment horizontal="left"/>
    </xf>
    <xf numFmtId="39" fontId="57" fillId="0" borderId="0" xfId="360" applyNumberFormat="1" applyFont="1" applyFill="1" applyAlignment="1">
      <alignment horizontal="left"/>
    </xf>
    <xf numFmtId="44" fontId="57" fillId="0" borderId="0" xfId="360" applyNumberFormat="1" applyFont="1" applyFill="1" applyAlignment="1">
      <alignment horizontal="left"/>
    </xf>
    <xf numFmtId="44" fontId="57" fillId="0" borderId="19" xfId="360" applyNumberFormat="1" applyFont="1" applyFill="1" applyBorder="1" applyAlignment="1">
      <alignment horizontal="left"/>
    </xf>
    <xf numFmtId="49" fontId="76" fillId="0" borderId="0" xfId="637" applyNumberFormat="1" applyFont="1" applyAlignment="1" applyProtection="1">
      <alignment horizontal="left"/>
      <protection locked="0"/>
    </xf>
    <xf numFmtId="44" fontId="55" fillId="0" borderId="0" xfId="637" applyNumberFormat="1" applyFont="1" applyAlignment="1" applyProtection="1">
      <alignment horizontal="left"/>
      <protection locked="0"/>
    </xf>
    <xf numFmtId="37" fontId="55" fillId="0" borderId="19" xfId="637" applyNumberFormat="1" applyFont="1" applyBorder="1" applyAlignment="1" applyProtection="1">
      <alignment horizontal="left"/>
      <protection locked="0"/>
    </xf>
    <xf numFmtId="37" fontId="78" fillId="0" borderId="0" xfId="637" applyNumberFormat="1" applyFont="1" applyAlignment="1">
      <alignment horizontal="left" vertical="top"/>
    </xf>
    <xf numFmtId="37" fontId="79" fillId="0" borderId="19" xfId="360" applyNumberFormat="1" applyFont="1" applyFill="1" applyBorder="1" applyAlignment="1">
      <alignment horizontal="left" vertical="top"/>
    </xf>
    <xf numFmtId="39" fontId="57" fillId="36" borderId="0" xfId="360" applyNumberFormat="1" applyFont="1" applyFill="1" applyAlignment="1">
      <alignment horizontal="left"/>
    </xf>
    <xf numFmtId="44" fontId="57" fillId="36" borderId="0" xfId="360" applyNumberFormat="1" applyFont="1" applyFill="1" applyAlignment="1">
      <alignment horizontal="left"/>
    </xf>
    <xf numFmtId="44" fontId="57" fillId="36" borderId="19" xfId="360" applyNumberFormat="1" applyFont="1" applyFill="1" applyBorder="1" applyAlignment="1">
      <alignment horizontal="left"/>
    </xf>
    <xf numFmtId="37" fontId="55" fillId="36" borderId="0" xfId="637" applyNumberFormat="1" applyFont="1" applyFill="1" applyAlignment="1" applyProtection="1">
      <alignment horizontal="left"/>
      <protection locked="0"/>
    </xf>
    <xf numFmtId="37" fontId="78" fillId="0" borderId="19" xfId="637" applyNumberFormat="1" applyFont="1" applyBorder="1" applyAlignment="1">
      <alignment horizontal="left" vertical="top"/>
    </xf>
    <xf numFmtId="37" fontId="78" fillId="0" borderId="28" xfId="637" applyNumberFormat="1" applyFont="1" applyBorder="1" applyAlignment="1">
      <alignment horizontal="left" vertical="top"/>
    </xf>
    <xf numFmtId="37" fontId="55" fillId="36" borderId="19" xfId="637" applyNumberFormat="1" applyFont="1" applyFill="1" applyBorder="1" applyAlignment="1" applyProtection="1">
      <alignment horizontal="left"/>
      <protection locked="0"/>
    </xf>
    <xf numFmtId="37" fontId="55" fillId="0" borderId="19" xfId="637" applyNumberFormat="1" applyFont="1" applyBorder="1" applyAlignment="1">
      <alignment horizontal="right"/>
    </xf>
    <xf numFmtId="184" fontId="55" fillId="0" borderId="28" xfId="360" quotePrefix="1" applyNumberFormat="1" applyFont="1" applyFill="1" applyBorder="1" applyAlignment="1">
      <alignment horizontal="right"/>
    </xf>
    <xf numFmtId="184" fontId="80" fillId="0" borderId="28" xfId="637" quotePrefix="1" applyNumberFormat="1" applyFont="1" applyBorder="1" applyAlignment="1">
      <alignment horizontal="right" vertical="top"/>
    </xf>
    <xf numFmtId="181" fontId="57" fillId="36" borderId="0" xfId="360" applyNumberFormat="1" applyFont="1" applyFill="1" applyAlignment="1" applyProtection="1">
      <alignment horizontal="right" vertical="center"/>
      <protection locked="0"/>
    </xf>
    <xf numFmtId="37" fontId="55" fillId="36" borderId="0" xfId="637" applyNumberFormat="1" applyFont="1" applyFill="1" applyAlignment="1">
      <alignment horizontal="right" vertical="center"/>
    </xf>
    <xf numFmtId="181" fontId="55" fillId="36" borderId="3" xfId="360" applyNumberFormat="1" applyFont="1" applyFill="1" applyBorder="1" applyAlignment="1" applyProtection="1">
      <alignment horizontal="right" vertical="center"/>
      <protection locked="0"/>
    </xf>
    <xf numFmtId="181" fontId="55" fillId="36" borderId="3" xfId="637" applyNumberFormat="1" applyFont="1" applyFill="1" applyBorder="1" applyAlignment="1" applyProtection="1">
      <alignment horizontal="right" vertical="center"/>
      <protection locked="0"/>
    </xf>
    <xf numFmtId="181" fontId="55" fillId="36" borderId="3" xfId="637" applyNumberFormat="1" applyFont="1" applyFill="1" applyBorder="1" applyAlignment="1" applyProtection="1">
      <alignment horizontal="left" vertical="center"/>
      <protection locked="0"/>
    </xf>
    <xf numFmtId="37" fontId="78" fillId="0" borderId="0" xfId="637" applyNumberFormat="1" applyFont="1" applyAlignment="1">
      <alignment horizontal="left" vertical="center"/>
    </xf>
    <xf numFmtId="181" fontId="55" fillId="0" borderId="3" xfId="637" applyNumberFormat="1" applyFont="1" applyBorder="1" applyAlignment="1" applyProtection="1">
      <alignment horizontal="left" vertical="center"/>
      <protection locked="0"/>
    </xf>
    <xf numFmtId="37" fontId="55" fillId="0" borderId="19" xfId="637" applyNumberFormat="1" applyFont="1" applyBorder="1" applyAlignment="1">
      <alignment horizontal="left" vertical="center"/>
    </xf>
    <xf numFmtId="44" fontId="57" fillId="36" borderId="19" xfId="360" applyNumberFormat="1" applyFont="1" applyFill="1" applyBorder="1" applyAlignment="1" applyProtection="1">
      <alignment horizontal="right" vertical="center"/>
      <protection locked="0"/>
    </xf>
    <xf numFmtId="44" fontId="55" fillId="36" borderId="19" xfId="360" applyNumberFormat="1" applyFont="1" applyFill="1" applyBorder="1" applyAlignment="1" applyProtection="1">
      <alignment horizontal="right" vertical="center"/>
      <protection locked="0"/>
    </xf>
    <xf numFmtId="37" fontId="55" fillId="36" borderId="19" xfId="637" applyNumberFormat="1" applyFont="1" applyFill="1" applyBorder="1" applyAlignment="1" applyProtection="1">
      <alignment horizontal="right" vertical="center"/>
      <protection locked="0"/>
    </xf>
    <xf numFmtId="37" fontId="55" fillId="36" borderId="19" xfId="637" applyNumberFormat="1" applyFont="1" applyFill="1" applyBorder="1" applyAlignment="1" applyProtection="1">
      <alignment horizontal="left" vertical="center"/>
      <protection locked="0"/>
    </xf>
    <xf numFmtId="37" fontId="55" fillId="0" borderId="19" xfId="637" applyNumberFormat="1" applyFont="1" applyBorder="1" applyAlignment="1" applyProtection="1">
      <alignment horizontal="left" vertical="center"/>
      <protection locked="0"/>
    </xf>
    <xf numFmtId="37" fontId="57" fillId="0" borderId="28" xfId="638" applyNumberFormat="1" applyFont="1" applyBorder="1" applyAlignment="1">
      <alignment horizontal="left"/>
    </xf>
    <xf numFmtId="37" fontId="74" fillId="0" borderId="28" xfId="360" applyNumberFormat="1" applyFont="1" applyFill="1" applyBorder="1" applyAlignment="1">
      <alignment horizontal="left"/>
    </xf>
    <xf numFmtId="37" fontId="57" fillId="0" borderId="28" xfId="360" quotePrefix="1" applyNumberFormat="1" applyFont="1" applyFill="1" applyBorder="1" applyAlignment="1">
      <alignment wrapText="1"/>
    </xf>
    <xf numFmtId="37" fontId="57" fillId="0" borderId="28" xfId="360" quotePrefix="1" applyNumberFormat="1" applyFont="1" applyFill="1" applyBorder="1" applyAlignment="1">
      <alignment horizontal="right" wrapText="1"/>
    </xf>
    <xf numFmtId="0" fontId="57" fillId="0" borderId="28" xfId="360" quotePrefix="1" applyNumberFormat="1" applyFont="1" applyFill="1" applyBorder="1"/>
    <xf numFmtId="37" fontId="55" fillId="0" borderId="28" xfId="360" quotePrefix="1" applyNumberFormat="1" applyFont="1" applyFill="1" applyBorder="1" applyAlignment="1">
      <alignment wrapText="1"/>
    </xf>
    <xf numFmtId="37" fontId="55" fillId="0" borderId="28" xfId="360" quotePrefix="1" applyNumberFormat="1" applyFont="1" applyFill="1" applyBorder="1" applyAlignment="1">
      <alignment horizontal="right" wrapText="1"/>
    </xf>
    <xf numFmtId="37" fontId="75" fillId="0" borderId="0" xfId="637" applyNumberFormat="1" applyFont="1" applyAlignment="1">
      <alignment horizontal="left" vertical="center"/>
    </xf>
    <xf numFmtId="37" fontId="72" fillId="0" borderId="0" xfId="360" applyNumberFormat="1" applyFont="1" applyFill="1"/>
    <xf numFmtId="37" fontId="72" fillId="0" borderId="0" xfId="360" applyNumberFormat="1" applyFont="1" applyFill="1" applyAlignment="1">
      <alignment horizontal="left"/>
    </xf>
    <xf numFmtId="37" fontId="72" fillId="0" borderId="0" xfId="637" applyNumberFormat="1" applyFont="1" applyAlignment="1">
      <alignment horizontal="right"/>
    </xf>
    <xf numFmtId="37" fontId="72" fillId="0" borderId="0" xfId="637" applyNumberFormat="1" applyFont="1" applyAlignment="1">
      <alignment horizontal="left"/>
    </xf>
    <xf numFmtId="0" fontId="72" fillId="0" borderId="0" xfId="637" applyFont="1" applyAlignment="1"/>
    <xf numFmtId="171" fontId="72" fillId="0" borderId="0" xfId="642" applyNumberFormat="1" applyFont="1" applyAlignment="1"/>
    <xf numFmtId="49" fontId="72" fillId="0" borderId="0" xfId="637" applyNumberFormat="1" applyFont="1" applyAlignment="1"/>
    <xf numFmtId="37" fontId="88" fillId="0" borderId="0" xfId="637" applyNumberFormat="1" applyFont="1" applyAlignment="1">
      <alignment vertical="top" wrapText="1"/>
    </xf>
    <xf numFmtId="0" fontId="72" fillId="0" borderId="0" xfId="637" applyFont="1">
      <alignment vertical="center"/>
    </xf>
    <xf numFmtId="49" fontId="57" fillId="0" borderId="19" xfId="642" applyNumberFormat="1" applyFont="1" applyFill="1" applyBorder="1" applyAlignment="1">
      <alignment horizontal="left"/>
    </xf>
    <xf numFmtId="49" fontId="55" fillId="0" borderId="19" xfId="642" applyNumberFormat="1" applyFont="1" applyFill="1" applyBorder="1" applyAlignment="1">
      <alignment horizontal="left"/>
    </xf>
    <xf numFmtId="171" fontId="57" fillId="0" borderId="19" xfId="642" applyNumberFormat="1" applyFont="1" applyFill="1" applyBorder="1" applyAlignment="1">
      <alignment vertical="center"/>
    </xf>
    <xf numFmtId="171" fontId="55" fillId="0" borderId="19" xfId="642" applyNumberFormat="1" applyFont="1" applyFill="1" applyBorder="1" applyAlignment="1">
      <alignment horizontal="right" vertical="center"/>
    </xf>
    <xf numFmtId="171" fontId="57" fillId="0" borderId="26" xfId="642" quotePrefix="1" applyNumberFormat="1" applyFont="1" applyFill="1" applyBorder="1" applyAlignment="1">
      <alignment horizontal="right" wrapText="1"/>
    </xf>
    <xf numFmtId="171" fontId="57" fillId="0" borderId="26" xfId="642" quotePrefix="1" applyNumberFormat="1" applyFont="1" applyFill="1" applyBorder="1" applyAlignment="1">
      <alignment horizontal="right" vertical="top" wrapText="1"/>
    </xf>
    <xf numFmtId="171" fontId="55" fillId="0" borderId="26" xfId="642" quotePrefix="1" applyNumberFormat="1" applyFont="1" applyFill="1" applyBorder="1" applyAlignment="1">
      <alignment horizontal="right" wrapText="1"/>
    </xf>
    <xf numFmtId="171" fontId="55" fillId="0" borderId="26" xfId="642" quotePrefix="1" applyNumberFormat="1" applyFont="1" applyFill="1" applyBorder="1" applyAlignment="1">
      <alignment horizontal="right" vertical="top" wrapText="1"/>
    </xf>
    <xf numFmtId="37" fontId="55" fillId="0" borderId="0" xfId="360" applyNumberFormat="1" applyFont="1" applyFill="1" applyAlignment="1">
      <alignment horizontal="left" vertical="center"/>
    </xf>
    <xf numFmtId="37" fontId="55" fillId="0" borderId="19" xfId="360" applyNumberFormat="1" applyFont="1" applyFill="1" applyBorder="1" applyAlignment="1">
      <alignment horizontal="left" vertical="center"/>
    </xf>
    <xf numFmtId="0" fontId="89" fillId="0" borderId="0" xfId="0" applyFont="1" applyAlignment="1">
      <alignment wrapText="1"/>
    </xf>
    <xf numFmtId="180" fontId="6" fillId="0" borderId="13" xfId="361" applyNumberFormat="1" applyFont="1" applyBorder="1" applyAlignment="1">
      <alignment horizontal="left"/>
    </xf>
    <xf numFmtId="167" fontId="6" fillId="0" borderId="13" xfId="361" applyNumberFormat="1" applyFont="1" applyBorder="1"/>
    <xf numFmtId="49" fontId="57" fillId="0" borderId="0" xfId="642" applyNumberFormat="1" applyFont="1" applyFill="1" applyAlignment="1">
      <alignment horizontal="left" vertical="top"/>
    </xf>
    <xf numFmtId="37" fontId="55" fillId="36" borderId="19" xfId="637" applyNumberFormat="1" applyFont="1" applyFill="1" applyBorder="1" applyAlignment="1">
      <alignment horizontal="right" vertical="center"/>
    </xf>
    <xf numFmtId="37" fontId="81" fillId="0" borderId="28" xfId="637" applyNumberFormat="1" applyFont="1" applyBorder="1" applyAlignment="1" applyProtection="1">
      <alignment horizontal="left"/>
      <protection locked="0"/>
    </xf>
    <xf numFmtId="44" fontId="57" fillId="36" borderId="28" xfId="360" applyNumberFormat="1" applyFont="1" applyFill="1" applyBorder="1" applyAlignment="1" applyProtection="1">
      <alignment horizontal="left"/>
      <protection locked="0"/>
    </xf>
    <xf numFmtId="37" fontId="55" fillId="36" borderId="28" xfId="637" applyNumberFormat="1" applyFont="1" applyFill="1" applyBorder="1" applyAlignment="1" applyProtection="1">
      <alignment horizontal="right"/>
      <protection locked="0"/>
    </xf>
    <xf numFmtId="44" fontId="55" fillId="36" borderId="28" xfId="360" applyNumberFormat="1" applyFont="1" applyFill="1" applyBorder="1" applyAlignment="1" applyProtection="1">
      <alignment horizontal="right"/>
      <protection locked="0"/>
    </xf>
    <xf numFmtId="37" fontId="57" fillId="36" borderId="28" xfId="360" applyNumberFormat="1" applyFont="1" applyFill="1" applyBorder="1" applyAlignment="1">
      <alignment horizontal="left"/>
    </xf>
    <xf numFmtId="37" fontId="55" fillId="0" borderId="28" xfId="637" applyNumberFormat="1" applyFont="1" applyBorder="1" applyAlignment="1">
      <alignment horizontal="left"/>
    </xf>
    <xf numFmtId="37" fontId="57" fillId="0" borderId="28" xfId="637" applyNumberFormat="1" applyFont="1" applyBorder="1" applyAlignment="1">
      <alignment horizontal="left"/>
    </xf>
    <xf numFmtId="37" fontId="55" fillId="36" borderId="19" xfId="637" applyNumberFormat="1" applyFont="1" applyFill="1" applyBorder="1" applyAlignment="1">
      <alignment horizontal="right"/>
    </xf>
    <xf numFmtId="44" fontId="57" fillId="0" borderId="19" xfId="637" applyNumberFormat="1" applyFont="1" applyBorder="1" applyAlignment="1">
      <alignment horizontal="right"/>
    </xf>
    <xf numFmtId="44" fontId="57" fillId="36" borderId="19" xfId="640" applyFont="1" applyFill="1" applyBorder="1" applyAlignment="1">
      <alignment horizontal="right"/>
    </xf>
    <xf numFmtId="44" fontId="57" fillId="36" borderId="0" xfId="640" applyFont="1" applyFill="1" applyAlignment="1">
      <alignment horizontal="right"/>
    </xf>
    <xf numFmtId="171" fontId="57" fillId="36" borderId="26" xfId="640" applyNumberFormat="1" applyFont="1" applyFill="1" applyBorder="1"/>
    <xf numFmtId="37" fontId="57" fillId="0" borderId="19" xfId="360" applyNumberFormat="1" applyFont="1" applyFill="1" applyBorder="1"/>
    <xf numFmtId="37" fontId="55" fillId="0" borderId="3" xfId="637" applyNumberFormat="1" applyFont="1" applyBorder="1" applyAlignment="1">
      <alignment horizontal="left" vertical="center"/>
    </xf>
    <xf numFmtId="171" fontId="57" fillId="0" borderId="19" xfId="637" applyNumberFormat="1" applyFont="1" applyBorder="1" applyAlignment="1">
      <alignment horizontal="right"/>
    </xf>
    <xf numFmtId="185" fontId="57" fillId="0" borderId="1" xfId="641" applyNumberFormat="1" applyFont="1" applyFill="1" applyBorder="1" applyAlignment="1">
      <alignment vertical="center"/>
    </xf>
    <xf numFmtId="171" fontId="57" fillId="0" borderId="0" xfId="637" applyNumberFormat="1" applyFont="1" applyAlignment="1">
      <alignment horizontal="right"/>
    </xf>
    <xf numFmtId="167" fontId="57" fillId="0" borderId="0" xfId="360" quotePrefix="1" applyNumberFormat="1" applyFont="1" applyFill="1" applyAlignment="1" applyProtection="1">
      <alignment horizontal="right" vertical="center"/>
      <protection locked="0"/>
    </xf>
    <xf numFmtId="0" fontId="59" fillId="0" borderId="0" xfId="0" applyFont="1"/>
    <xf numFmtId="0" fontId="53" fillId="0" borderId="0" xfId="361" applyFont="1" applyAlignment="1">
      <alignment wrapText="1"/>
    </xf>
    <xf numFmtId="171" fontId="57" fillId="0" borderId="19" xfId="360" applyNumberFormat="1" applyFont="1" applyFill="1" applyBorder="1" applyAlignment="1">
      <alignment horizontal="right" indent="1"/>
    </xf>
    <xf numFmtId="167" fontId="57" fillId="0" borderId="0" xfId="360" quotePrefix="1" applyNumberFormat="1" applyFont="1" applyFill="1" applyAlignment="1" applyProtection="1">
      <alignment horizontal="right" vertical="center" indent="2"/>
      <protection locked="0"/>
    </xf>
    <xf numFmtId="171" fontId="55" fillId="0" borderId="0" xfId="360" applyNumberFormat="1" applyFont="1" applyFill="1" applyAlignment="1" applyProtection="1">
      <alignment horizontal="right" indent="2"/>
      <protection locked="0"/>
    </xf>
    <xf numFmtId="49" fontId="55" fillId="0" borderId="0" xfId="642" applyNumberFormat="1" applyFont="1" applyFill="1" applyAlignment="1">
      <alignment horizontal="left" vertical="center" indent="2"/>
    </xf>
    <xf numFmtId="49" fontId="55" fillId="0" borderId="1" xfId="642" applyNumberFormat="1" applyFont="1" applyFill="1" applyBorder="1" applyAlignment="1">
      <alignment horizontal="left" vertical="center" indent="2"/>
    </xf>
    <xf numFmtId="0" fontId="4" fillId="0" borderId="19" xfId="0" applyFont="1" applyBorder="1" applyAlignment="1">
      <alignment horizontal="left" wrapText="1"/>
    </xf>
    <xf numFmtId="0" fontId="4" fillId="0" borderId="4" xfId="0" applyFont="1" applyBorder="1" applyAlignment="1">
      <alignment horizontal="left" wrapText="1"/>
    </xf>
    <xf numFmtId="37" fontId="63" fillId="0" borderId="0" xfId="637" quotePrefix="1" applyNumberFormat="1" applyFont="1" applyAlignment="1">
      <alignment vertical="top" wrapText="1"/>
    </xf>
    <xf numFmtId="0" fontId="55" fillId="0" borderId="28" xfId="639" quotePrefix="1" applyNumberFormat="1" applyFont="1" applyFill="1" applyBorder="1" applyAlignment="1">
      <alignment horizontal="right" wrapText="1"/>
    </xf>
    <xf numFmtId="171" fontId="55" fillId="0" borderId="26" xfId="642" applyNumberFormat="1" applyFont="1" applyFill="1" applyBorder="1" applyAlignment="1">
      <alignment horizontal="left" vertical="top"/>
    </xf>
    <xf numFmtId="49" fontId="57" fillId="0" borderId="6" xfId="642" applyNumberFormat="1" applyFont="1" applyFill="1" applyBorder="1" applyAlignment="1">
      <alignment horizontal="left" vertical="center"/>
    </xf>
    <xf numFmtId="37" fontId="11" fillId="36" borderId="0" xfId="637" applyNumberFormat="1" applyFont="1" applyFill="1" applyAlignment="1" applyProtection="1">
      <alignment horizontal="left" vertical="top" wrapText="1"/>
      <protection locked="0"/>
    </xf>
    <xf numFmtId="37" fontId="11" fillId="0" borderId="0" xfId="637" applyNumberFormat="1" applyFont="1" applyAlignment="1">
      <alignment horizontal="left" vertical="top" wrapText="1" shrinkToFit="1"/>
    </xf>
    <xf numFmtId="37" fontId="55" fillId="0" borderId="0" xfId="360" applyNumberFormat="1" applyFont="1" applyFill="1" applyAlignment="1">
      <alignment horizontal="left"/>
    </xf>
    <xf numFmtId="37" fontId="57" fillId="0" borderId="0" xfId="360" applyNumberFormat="1" applyFont="1" applyFill="1" applyAlignment="1">
      <alignment horizontal="left"/>
    </xf>
    <xf numFmtId="37" fontId="76" fillId="0" borderId="0" xfId="637" applyNumberFormat="1" applyFont="1" applyAlignment="1">
      <alignment horizontal="left" wrapText="1"/>
    </xf>
    <xf numFmtId="37" fontId="11" fillId="0" borderId="6" xfId="637" applyNumberFormat="1" applyFont="1" applyBorder="1" applyAlignment="1">
      <alignment horizontal="left" vertical="top" wrapText="1"/>
    </xf>
    <xf numFmtId="37" fontId="11" fillId="0" borderId="0" xfId="637" applyNumberFormat="1" applyFont="1" applyAlignment="1">
      <alignment vertical="top" wrapText="1" shrinkToFit="1"/>
    </xf>
    <xf numFmtId="37" fontId="63" fillId="0" borderId="0" xfId="637" quotePrefix="1" applyNumberFormat="1" applyFont="1" applyAlignment="1">
      <alignment horizontal="left" wrapText="1"/>
    </xf>
    <xf numFmtId="49" fontId="57" fillId="0" borderId="27" xfId="360" applyNumberFormat="1" applyFont="1" applyFill="1" applyBorder="1" applyAlignment="1">
      <alignment horizontal="left"/>
    </xf>
    <xf numFmtId="49" fontId="55" fillId="0" borderId="0" xfId="641" applyNumberFormat="1" applyFont="1" applyFill="1" applyAlignment="1">
      <alignment horizontal="left" wrapText="1"/>
    </xf>
    <xf numFmtId="178" fontId="57" fillId="0" borderId="13" xfId="360" applyFont="1" applyFill="1" applyBorder="1" applyAlignment="1">
      <alignment horizontal="left"/>
    </xf>
    <xf numFmtId="0" fontId="7" fillId="0" borderId="0" xfId="0" applyFont="1" applyAlignment="1">
      <alignment horizontal="center"/>
    </xf>
    <xf numFmtId="0" fontId="11" fillId="0" borderId="0" xfId="0" applyFont="1" applyAlignment="1">
      <alignment horizontal="left" vertical="top" wrapText="1"/>
    </xf>
    <xf numFmtId="0" fontId="6" fillId="0" borderId="0" xfId="0" applyFont="1" applyAlignment="1">
      <alignment horizontal="left" wrapText="1"/>
    </xf>
    <xf numFmtId="0" fontId="11" fillId="0" borderId="6" xfId="0" applyFont="1" applyBorder="1" applyAlignment="1">
      <alignment horizontal="left" vertical="top" wrapText="1"/>
    </xf>
    <xf numFmtId="0" fontId="11" fillId="0" borderId="0" xfId="0" applyFont="1" applyAlignment="1">
      <alignment horizontal="left" wrapText="1"/>
    </xf>
    <xf numFmtId="0" fontId="6" fillId="0" borderId="0" xfId="0" applyFont="1" applyAlignment="1">
      <alignment horizontal="left" vertical="top" wrapText="1"/>
    </xf>
    <xf numFmtId="0" fontId="5" fillId="0" borderId="0" xfId="0" applyFont="1" applyAlignment="1">
      <alignment horizontal="center" wrapText="1"/>
    </xf>
    <xf numFmtId="0" fontId="6" fillId="0" borderId="6" xfId="361" applyFont="1" applyBorder="1" applyAlignment="1">
      <alignment horizontal="left" vertical="top" wrapText="1"/>
    </xf>
    <xf numFmtId="0" fontId="6" fillId="0" borderId="6" xfId="361" applyFont="1" applyBorder="1" applyAlignment="1">
      <alignment horizontal="left" vertical="top"/>
    </xf>
    <xf numFmtId="0" fontId="6" fillId="0" borderId="0" xfId="361" applyFont="1" applyAlignment="1">
      <alignment horizontal="left" vertical="top"/>
    </xf>
    <xf numFmtId="0" fontId="6" fillId="0" borderId="0" xfId="361" applyFont="1" applyAlignment="1">
      <alignment vertical="top" wrapText="1"/>
    </xf>
    <xf numFmtId="0" fontId="60" fillId="0" borderId="0" xfId="361" applyAlignment="1">
      <alignment horizontal="center" wrapText="1"/>
    </xf>
    <xf numFmtId="0" fontId="61" fillId="0" borderId="1" xfId="361" applyFont="1" applyBorder="1" applyAlignment="1">
      <alignment horizontal="right" wrapText="1"/>
    </xf>
    <xf numFmtId="0" fontId="61" fillId="0" borderId="13" xfId="361" applyFont="1" applyBorder="1" applyAlignment="1">
      <alignment horizontal="right" wrapText="1"/>
    </xf>
    <xf numFmtId="0" fontId="61" fillId="0" borderId="2" xfId="361" applyFont="1" applyBorder="1" applyAlignment="1">
      <alignment horizontal="right" wrapText="1"/>
    </xf>
    <xf numFmtId="0" fontId="61" fillId="0" borderId="13" xfId="361" applyFont="1" applyBorder="1" applyAlignment="1">
      <alignment horizontal="center" wrapText="1"/>
    </xf>
    <xf numFmtId="0" fontId="61" fillId="0" borderId="1" xfId="361" applyFont="1" applyBorder="1" applyAlignment="1">
      <alignment horizontal="center" wrapText="1"/>
    </xf>
    <xf numFmtId="0" fontId="59" fillId="0" borderId="0" xfId="361" applyFont="1" applyAlignment="1">
      <alignment wrapText="1"/>
    </xf>
    <xf numFmtId="176" fontId="6" fillId="0" borderId="6" xfId="282" quotePrefix="1" applyNumberFormat="1" applyFont="1" applyBorder="1" applyAlignment="1">
      <alignment horizontal="left" vertical="top" wrapText="1"/>
    </xf>
    <xf numFmtId="176" fontId="11" fillId="0" borderId="6" xfId="282" quotePrefix="1" applyNumberFormat="1" applyFont="1" applyBorder="1" applyAlignment="1">
      <alignment horizontal="left" vertical="top" wrapText="1"/>
    </xf>
    <xf numFmtId="176" fontId="11" fillId="0" borderId="0" xfId="282" quotePrefix="1" applyNumberFormat="1" applyFont="1" applyAlignment="1">
      <alignment horizontal="left" vertical="top" wrapText="1"/>
    </xf>
  </cellXfs>
  <cellStyles count="643">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xfId="641" builtinId="3"/>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67" xfId="639" xr:uid="{47F3962D-E3D1-4F07-9FD9-55D942E4C02C}"/>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Currency" xfId="642" builtinId="4"/>
    <cellStyle name="Currency 2" xfId="640" xr:uid="{A69433C9-CE97-430E-A8DC-71DC34166F40}"/>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xfId="637" xr:uid="{E9F68EE8-79DC-48BF-85FB-E19B60C605B7}"/>
    <cellStyle name="Normal_From Nat EF excel draft extrait clarity 3" xfId="282" xr:uid="{00000000-0005-0000-0000-0000C0010000}"/>
    <cellStyle name="Normal_Historical Financial summary 5 years US$ Janv.05_From Nat EF excel draft extrait clarity" xfId="638" xr:uid="{9F94B438-1CFA-4139-8C42-C42D3378F54D}"/>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4408A-2CC6-4284-8270-A8E1FBF45703}">
  <sheetPr>
    <pageSetUpPr fitToPage="1"/>
  </sheetPr>
  <dimension ref="A1:R30"/>
  <sheetViews>
    <sheetView showGridLines="0" tabSelected="1" view="pageBreakPreview" zoomScale="120" zoomScaleNormal="100" zoomScaleSheetLayoutView="120" zoomScalePageLayoutView="85" workbookViewId="0">
      <selection activeCell="F30" sqref="F30"/>
    </sheetView>
  </sheetViews>
  <sheetFormatPr defaultColWidth="10.6640625" defaultRowHeight="12" customHeight="1"/>
  <cols>
    <col min="1" max="1" width="2.5" style="182" customWidth="1"/>
    <col min="2" max="2" width="44.5" style="182" customWidth="1"/>
    <col min="3" max="3" width="11.83203125" style="201" customWidth="1"/>
    <col min="4" max="4" width="11.83203125" style="202" customWidth="1"/>
    <col min="5" max="12" width="11.83203125" style="201" customWidth="1"/>
    <col min="13" max="13" width="6.6640625" style="201" customWidth="1"/>
    <col min="14" max="16384" width="10.6640625" style="182"/>
  </cols>
  <sheetData>
    <row r="1" spans="1:18" ht="12.75" customHeight="1">
      <c r="A1" s="179" t="s">
        <v>0</v>
      </c>
      <c r="B1" s="180"/>
      <c r="C1" s="180"/>
      <c r="D1" s="180"/>
      <c r="E1" s="180"/>
      <c r="F1" s="180"/>
      <c r="G1" s="180"/>
      <c r="H1" s="181"/>
      <c r="I1" s="181"/>
      <c r="J1" s="181"/>
      <c r="K1" s="181"/>
      <c r="L1" s="181"/>
      <c r="M1" s="487"/>
    </row>
    <row r="2" spans="1:18" ht="12.75" customHeight="1">
      <c r="A2" s="179" t="s">
        <v>109</v>
      </c>
      <c r="B2" s="180"/>
      <c r="C2" s="180"/>
      <c r="D2" s="180"/>
      <c r="E2" s="180"/>
      <c r="F2" s="180"/>
      <c r="G2" s="180"/>
      <c r="H2" s="181"/>
      <c r="I2" s="181"/>
      <c r="J2" s="181"/>
      <c r="K2" s="181"/>
      <c r="L2" s="181"/>
      <c r="M2" s="487"/>
    </row>
    <row r="3" spans="1:18" ht="12.75" customHeight="1">
      <c r="A3" s="183" t="s">
        <v>110</v>
      </c>
      <c r="B3" s="183"/>
      <c r="C3" s="183"/>
      <c r="D3" s="183"/>
      <c r="E3" s="183"/>
      <c r="F3" s="183"/>
      <c r="G3" s="183"/>
      <c r="H3" s="184"/>
      <c r="I3" s="184"/>
      <c r="J3" s="184"/>
      <c r="K3" s="184"/>
      <c r="L3" s="184"/>
      <c r="M3" s="488"/>
    </row>
    <row r="4" spans="1:18" ht="12.75" customHeight="1">
      <c r="A4" s="184" t="s">
        <v>18</v>
      </c>
      <c r="B4" s="181"/>
      <c r="C4" s="181"/>
      <c r="D4" s="180"/>
      <c r="E4" s="181"/>
      <c r="F4" s="181"/>
      <c r="G4" s="181"/>
      <c r="H4" s="181"/>
      <c r="I4" s="181"/>
      <c r="J4" s="181"/>
      <c r="K4" s="181"/>
      <c r="L4" s="181"/>
      <c r="M4" s="181"/>
    </row>
    <row r="5" spans="1:18" ht="12" customHeight="1" thickBot="1">
      <c r="A5" s="203"/>
      <c r="B5" s="186"/>
      <c r="C5" s="204"/>
      <c r="D5" s="204"/>
      <c r="E5" s="204"/>
      <c r="F5" s="204"/>
      <c r="G5" s="204"/>
      <c r="H5" s="204"/>
      <c r="I5" s="204"/>
      <c r="J5" s="204"/>
      <c r="K5" s="204"/>
      <c r="L5" s="204"/>
      <c r="M5" s="185"/>
    </row>
    <row r="6" spans="1:18">
      <c r="A6" s="479" t="s">
        <v>111</v>
      </c>
      <c r="B6" s="480"/>
      <c r="C6" s="481"/>
      <c r="D6" s="481"/>
      <c r="E6" s="482"/>
      <c r="F6" s="483"/>
      <c r="G6" s="409">
        <v>2023</v>
      </c>
      <c r="H6" s="484"/>
      <c r="I6" s="484"/>
      <c r="J6" s="485"/>
      <c r="K6" s="539">
        <v>2022</v>
      </c>
      <c r="L6" s="539"/>
      <c r="M6" s="488"/>
      <c r="N6" s="188"/>
    </row>
    <row r="7" spans="1:18" s="190" customFormat="1" ht="24" customHeight="1" thickBot="1">
      <c r="A7" s="540"/>
      <c r="B7" s="540"/>
      <c r="C7" s="500" t="s">
        <v>112</v>
      </c>
      <c r="D7" s="501" t="s">
        <v>113</v>
      </c>
      <c r="E7" s="501" t="s">
        <v>114</v>
      </c>
      <c r="F7" s="501" t="s">
        <v>115</v>
      </c>
      <c r="G7" s="501" t="s">
        <v>116</v>
      </c>
      <c r="H7" s="502" t="s">
        <v>112</v>
      </c>
      <c r="I7" s="503" t="s">
        <v>117</v>
      </c>
      <c r="J7" s="503" t="s">
        <v>114</v>
      </c>
      <c r="K7" s="503" t="s">
        <v>115</v>
      </c>
      <c r="L7" s="503" t="s">
        <v>116</v>
      </c>
      <c r="M7" s="488"/>
      <c r="N7" s="189"/>
    </row>
    <row r="8" spans="1:18" ht="12.75" customHeight="1" thickBot="1">
      <c r="A8" s="496" t="s">
        <v>19</v>
      </c>
      <c r="B8" s="497"/>
      <c r="C8" s="498">
        <f>SUM(D8:G8)</f>
        <v>8046</v>
      </c>
      <c r="D8" s="329">
        <v>3062</v>
      </c>
      <c r="E8" s="329">
        <v>1856</v>
      </c>
      <c r="F8" s="329">
        <v>1675</v>
      </c>
      <c r="G8" s="329">
        <v>1453</v>
      </c>
      <c r="H8" s="499">
        <f>SUM(I8:L8)</f>
        <v>6913</v>
      </c>
      <c r="I8" s="499">
        <v>2655</v>
      </c>
      <c r="J8" s="499">
        <v>1455</v>
      </c>
      <c r="K8" s="499">
        <v>1557</v>
      </c>
      <c r="L8" s="499">
        <v>1246</v>
      </c>
      <c r="M8" s="488"/>
    </row>
    <row r="9" spans="1:18" s="192" customFormat="1" ht="12.75" customHeight="1">
      <c r="A9" s="278" t="s">
        <v>24</v>
      </c>
      <c r="B9" s="281"/>
      <c r="C9" s="261">
        <f t="shared" ref="C9:C17" si="0">SUM(D9:G9)</f>
        <v>793</v>
      </c>
      <c r="D9" s="263">
        <v>211</v>
      </c>
      <c r="E9" s="263">
        <v>197</v>
      </c>
      <c r="F9" s="263">
        <v>245</v>
      </c>
      <c r="G9" s="263">
        <v>140</v>
      </c>
      <c r="H9" s="262">
        <f t="shared" ref="H9:H17" si="1">SUM(I9:L9)</f>
        <v>538</v>
      </c>
      <c r="I9" s="262">
        <v>207</v>
      </c>
      <c r="J9" s="262">
        <v>145</v>
      </c>
      <c r="K9" s="262">
        <v>101</v>
      </c>
      <c r="L9" s="262">
        <v>85</v>
      </c>
      <c r="M9" s="488"/>
      <c r="N9" s="191"/>
    </row>
    <row r="10" spans="1:18" s="192" customFormat="1" ht="12" customHeight="1">
      <c r="A10" s="272" t="s">
        <v>118</v>
      </c>
      <c r="B10" s="272"/>
      <c r="C10" s="339">
        <v>594</v>
      </c>
      <c r="D10" s="253">
        <v>159</v>
      </c>
      <c r="E10" s="253">
        <v>240</v>
      </c>
      <c r="F10" s="253">
        <v>253</v>
      </c>
      <c r="G10" s="253">
        <v>176</v>
      </c>
      <c r="H10" s="340">
        <v>817</v>
      </c>
      <c r="I10" s="340">
        <v>146</v>
      </c>
      <c r="J10" s="340">
        <v>142</v>
      </c>
      <c r="K10" s="340">
        <v>233</v>
      </c>
      <c r="L10" s="340">
        <v>376</v>
      </c>
      <c r="M10" s="488"/>
      <c r="N10" s="486"/>
      <c r="P10" s="486"/>
      <c r="Q10" s="486"/>
      <c r="R10" s="486"/>
    </row>
    <row r="11" spans="1:18" s="192" customFormat="1" ht="12" customHeight="1">
      <c r="A11" s="273" t="s">
        <v>119</v>
      </c>
      <c r="B11" s="273"/>
      <c r="C11" s="526">
        <v>-202</v>
      </c>
      <c r="D11" s="341">
        <v>-170</v>
      </c>
      <c r="E11" s="341">
        <v>-4</v>
      </c>
      <c r="F11" s="341">
        <v>-9</v>
      </c>
      <c r="G11" s="341">
        <v>-253</v>
      </c>
      <c r="H11" s="342">
        <v>-33</v>
      </c>
      <c r="I11" s="342">
        <v>-59</v>
      </c>
      <c r="J11" s="342">
        <v>-25</v>
      </c>
      <c r="K11" s="342">
        <v>-25</v>
      </c>
      <c r="L11" s="342">
        <v>-4</v>
      </c>
      <c r="M11" s="488"/>
      <c r="N11" s="486"/>
      <c r="P11" s="486"/>
      <c r="Q11" s="486"/>
    </row>
    <row r="12" spans="1:18" s="192" customFormat="1" ht="12.75" customHeight="1">
      <c r="A12" s="278" t="s">
        <v>27</v>
      </c>
      <c r="B12" s="283"/>
      <c r="C12" s="343">
        <f t="shared" si="0"/>
        <v>401</v>
      </c>
      <c r="D12" s="253">
        <v>222</v>
      </c>
      <c r="E12" s="253">
        <v>-39</v>
      </c>
      <c r="F12" s="344">
        <v>1</v>
      </c>
      <c r="G12" s="344">
        <v>217</v>
      </c>
      <c r="H12" s="345">
        <f t="shared" si="1"/>
        <v>-246</v>
      </c>
      <c r="I12" s="345">
        <v>120</v>
      </c>
      <c r="J12" s="345">
        <v>28</v>
      </c>
      <c r="K12" s="345">
        <v>-107</v>
      </c>
      <c r="L12" s="345">
        <v>-287</v>
      </c>
      <c r="M12" s="488"/>
    </row>
    <row r="13" spans="1:18" s="192" customFormat="1" ht="12.75" customHeight="1">
      <c r="A13" s="282" t="s">
        <v>151</v>
      </c>
      <c r="B13" s="282"/>
      <c r="C13" s="341">
        <f t="shared" si="0"/>
        <v>-89</v>
      </c>
      <c r="D13" s="341">
        <v>7</v>
      </c>
      <c r="E13" s="341">
        <v>-2</v>
      </c>
      <c r="F13" s="341">
        <v>-9</v>
      </c>
      <c r="G13" s="437">
        <v>-85</v>
      </c>
      <c r="H13" s="342">
        <f t="shared" si="1"/>
        <v>-118</v>
      </c>
      <c r="I13" s="342">
        <v>-121</v>
      </c>
      <c r="J13" s="342">
        <v>1</v>
      </c>
      <c r="K13" s="52">
        <v>2</v>
      </c>
      <c r="L13" s="52">
        <v>0</v>
      </c>
      <c r="M13" s="488"/>
      <c r="N13" s="193"/>
    </row>
    <row r="14" spans="1:18" s="192" customFormat="1" ht="12.75" customHeight="1">
      <c r="A14" s="509" t="s">
        <v>233</v>
      </c>
      <c r="B14" s="279"/>
      <c r="C14" s="263"/>
      <c r="D14" s="263"/>
      <c r="E14" s="263"/>
      <c r="F14" s="263"/>
      <c r="G14" s="263"/>
      <c r="H14" s="262"/>
      <c r="I14" s="262"/>
      <c r="J14" s="262"/>
      <c r="K14" s="262"/>
      <c r="L14" s="262"/>
      <c r="M14" s="488"/>
    </row>
    <row r="15" spans="1:18" s="192" customFormat="1" ht="12.75" customHeight="1">
      <c r="A15" s="534" t="s">
        <v>105</v>
      </c>
      <c r="B15" s="279"/>
      <c r="C15" s="263">
        <f t="shared" si="0"/>
        <v>490</v>
      </c>
      <c r="D15" s="263">
        <f>D12-D13</f>
        <v>215</v>
      </c>
      <c r="E15" s="263">
        <f>E12-E13</f>
        <v>-37</v>
      </c>
      <c r="F15" s="263">
        <f>F12-F13</f>
        <v>10</v>
      </c>
      <c r="G15" s="263">
        <f>G12-G13</f>
        <v>302</v>
      </c>
      <c r="H15" s="262">
        <f t="shared" si="1"/>
        <v>-128</v>
      </c>
      <c r="I15" s="262">
        <f>I12-I13</f>
        <v>241</v>
      </c>
      <c r="J15" s="262">
        <f>J12-J13</f>
        <v>27</v>
      </c>
      <c r="K15" s="262">
        <f>K12-K13</f>
        <v>-109</v>
      </c>
      <c r="L15" s="262">
        <f>L12-L13</f>
        <v>-287</v>
      </c>
      <c r="M15" s="488"/>
    </row>
    <row r="16" spans="1:18" s="192" customFormat="1" ht="12.75" customHeight="1">
      <c r="A16" s="535" t="s">
        <v>183</v>
      </c>
      <c r="B16" s="282"/>
      <c r="C16" s="341">
        <f t="shared" si="0"/>
        <v>-45</v>
      </c>
      <c r="D16" s="437">
        <v>0</v>
      </c>
      <c r="E16" s="437">
        <v>0</v>
      </c>
      <c r="F16" s="341">
        <v>-45</v>
      </c>
      <c r="G16" s="437">
        <v>0</v>
      </c>
      <c r="H16" s="342">
        <f t="shared" si="1"/>
        <v>-20</v>
      </c>
      <c r="I16" s="52">
        <v>0</v>
      </c>
      <c r="J16" s="52">
        <v>0</v>
      </c>
      <c r="K16" s="52">
        <v>-20</v>
      </c>
      <c r="L16" s="52">
        <v>0</v>
      </c>
      <c r="M16" s="488"/>
      <c r="N16" s="193"/>
    </row>
    <row r="17" spans="1:17" s="192" customFormat="1" ht="12.75" customHeight="1" thickBot="1">
      <c r="A17" s="284" t="s">
        <v>112</v>
      </c>
      <c r="B17" s="346"/>
      <c r="C17" s="257">
        <f t="shared" si="0"/>
        <v>445</v>
      </c>
      <c r="D17" s="257">
        <f>SUM(D14:D16)</f>
        <v>215</v>
      </c>
      <c r="E17" s="257">
        <f>SUM(E14:E16)</f>
        <v>-37</v>
      </c>
      <c r="F17" s="257">
        <f t="shared" ref="F17:L17" si="2">SUM(F14:F16)</f>
        <v>-35</v>
      </c>
      <c r="G17" s="257">
        <f t="shared" si="2"/>
        <v>302</v>
      </c>
      <c r="H17" s="258">
        <f t="shared" si="1"/>
        <v>-148</v>
      </c>
      <c r="I17" s="258">
        <f t="shared" si="2"/>
        <v>241</v>
      </c>
      <c r="J17" s="258">
        <f t="shared" si="2"/>
        <v>27</v>
      </c>
      <c r="K17" s="258">
        <f t="shared" si="2"/>
        <v>-129</v>
      </c>
      <c r="L17" s="258">
        <f t="shared" si="2"/>
        <v>-287</v>
      </c>
      <c r="M17" s="488"/>
    </row>
    <row r="18" spans="1:17" s="192" customFormat="1" ht="12.75" customHeight="1">
      <c r="A18" s="541" t="s">
        <v>182</v>
      </c>
      <c r="B18" s="541"/>
      <c r="C18" s="331"/>
      <c r="D18" s="334"/>
      <c r="E18" s="332"/>
      <c r="F18" s="332"/>
      <c r="G18" s="332"/>
      <c r="H18" s="335"/>
      <c r="I18" s="335"/>
      <c r="J18" s="335"/>
      <c r="K18" s="335"/>
      <c r="L18" s="335"/>
      <c r="M18" s="187"/>
    </row>
    <row r="19" spans="1:17" s="192" customFormat="1" ht="12.75" customHeight="1">
      <c r="A19" s="276"/>
      <c r="B19" s="277" t="s">
        <v>153</v>
      </c>
      <c r="C19" s="330">
        <v>4.8099999999999996</v>
      </c>
      <c r="D19" s="330">
        <v>2.15</v>
      </c>
      <c r="E19" s="330">
        <v>-0.47</v>
      </c>
      <c r="F19" s="330">
        <v>0.03</v>
      </c>
      <c r="G19" s="330">
        <v>3.1</v>
      </c>
      <c r="H19" s="335">
        <v>-1.67</v>
      </c>
      <c r="I19" s="335">
        <v>2.48</v>
      </c>
      <c r="J19" s="335">
        <v>0.2</v>
      </c>
      <c r="K19" s="335">
        <v>-1.22</v>
      </c>
      <c r="L19" s="335">
        <v>-3.09</v>
      </c>
      <c r="M19" s="488"/>
    </row>
    <row r="20" spans="1:17" s="192" customFormat="1" ht="12.75" customHeight="1">
      <c r="A20" s="278"/>
      <c r="B20" s="277" t="s">
        <v>154</v>
      </c>
      <c r="C20" s="330">
        <v>4.7</v>
      </c>
      <c r="D20" s="330">
        <v>2.11</v>
      </c>
      <c r="E20" s="330">
        <v>-0.47</v>
      </c>
      <c r="F20" s="330">
        <v>0.03</v>
      </c>
      <c r="G20" s="330">
        <v>2.98</v>
      </c>
      <c r="H20" s="335">
        <v>-1.67</v>
      </c>
      <c r="I20" s="335">
        <v>2.4</v>
      </c>
      <c r="J20" s="335">
        <v>0.2</v>
      </c>
      <c r="K20" s="335">
        <v>-1.22</v>
      </c>
      <c r="L20" s="335">
        <v>-3.09</v>
      </c>
      <c r="M20" s="488"/>
      <c r="N20" s="195"/>
      <c r="O20" s="196"/>
      <c r="P20" s="196"/>
      <c r="Q20" s="196"/>
    </row>
    <row r="21" spans="1:17" s="192" customFormat="1" ht="12.75" customHeight="1">
      <c r="A21" s="278"/>
      <c r="B21" s="279" t="s">
        <v>121</v>
      </c>
      <c r="C21" s="330">
        <v>-0.47</v>
      </c>
      <c r="D21" s="327">
        <v>9.9999999999999996E-70</v>
      </c>
      <c r="E21" s="327">
        <v>9.9999999999999996E-70</v>
      </c>
      <c r="F21" s="330">
        <v>-0.47</v>
      </c>
      <c r="G21" s="327">
        <v>9.9999999999999996E-70</v>
      </c>
      <c r="H21" s="335">
        <v>-0.21</v>
      </c>
      <c r="I21" s="336">
        <v>9.9999999999999996E-70</v>
      </c>
      <c r="J21" s="336">
        <v>9.9999999999999996E-70</v>
      </c>
      <c r="K21" s="336">
        <v>-0.21</v>
      </c>
      <c r="L21" s="335">
        <v>9.9999999999999996E-70</v>
      </c>
      <c r="M21" s="488"/>
    </row>
    <row r="22" spans="1:17" s="192" customFormat="1" ht="12.75" customHeight="1" thickBot="1">
      <c r="A22" s="279"/>
      <c r="B22" s="279" t="s">
        <v>122</v>
      </c>
      <c r="C22" s="333">
        <v>-0.46</v>
      </c>
      <c r="D22" s="328">
        <v>9.9999999999999996E-70</v>
      </c>
      <c r="E22" s="328">
        <v>9.9999999999999996E-70</v>
      </c>
      <c r="F22" s="333">
        <v>-0.47</v>
      </c>
      <c r="G22" s="328">
        <v>9.9999999999999996E-70</v>
      </c>
      <c r="H22" s="337">
        <v>-0.21</v>
      </c>
      <c r="I22" s="338">
        <v>9.9999999999999996E-70</v>
      </c>
      <c r="J22" s="338">
        <v>9.9999999999999996E-70</v>
      </c>
      <c r="K22" s="337">
        <v>-0.21</v>
      </c>
      <c r="L22" s="337">
        <v>9.9999999999999996E-70</v>
      </c>
      <c r="M22" s="488"/>
    </row>
    <row r="23" spans="1:17" ht="12.75" customHeight="1">
      <c r="A23" s="285" t="s">
        <v>123</v>
      </c>
      <c r="B23" s="286"/>
      <c r="C23" s="265"/>
      <c r="D23" s="265"/>
      <c r="E23" s="265"/>
      <c r="F23" s="265"/>
      <c r="G23" s="265"/>
      <c r="H23" s="266"/>
      <c r="I23" s="266"/>
      <c r="J23" s="267"/>
      <c r="K23" s="267"/>
      <c r="L23" s="267"/>
      <c r="M23" s="187"/>
    </row>
    <row r="24" spans="1:17" s="197" customFormat="1" ht="12.75" customHeight="1">
      <c r="A24" s="287"/>
      <c r="B24" s="274" t="s">
        <v>180</v>
      </c>
      <c r="C24" s="268">
        <v>74.430000000000007</v>
      </c>
      <c r="D24" s="268">
        <v>53.95</v>
      </c>
      <c r="E24" s="268">
        <v>68.790000000000006</v>
      </c>
      <c r="F24" s="268">
        <v>74.430000000000007</v>
      </c>
      <c r="G24" s="268">
        <v>73.87</v>
      </c>
      <c r="H24" s="269">
        <v>55.5</v>
      </c>
      <c r="I24" s="269">
        <v>55.5</v>
      </c>
      <c r="J24" s="269">
        <v>35.090000000000003</v>
      </c>
      <c r="K24" s="269">
        <v>37.25</v>
      </c>
      <c r="L24" s="269">
        <v>46</v>
      </c>
      <c r="M24" s="187"/>
    </row>
    <row r="25" spans="1:17" s="197" customFormat="1" ht="12.75" customHeight="1" thickBot="1">
      <c r="A25" s="275"/>
      <c r="B25" s="275" t="s">
        <v>181</v>
      </c>
      <c r="C25" s="270">
        <v>39.869999999999997</v>
      </c>
      <c r="D25" s="270">
        <v>39.869999999999997</v>
      </c>
      <c r="E25" s="270">
        <v>44.44</v>
      </c>
      <c r="F25" s="270">
        <v>52.6</v>
      </c>
      <c r="G25" s="270">
        <v>51.4</v>
      </c>
      <c r="H25" s="271">
        <v>18.3</v>
      </c>
      <c r="I25" s="271">
        <v>24.39</v>
      </c>
      <c r="J25" s="271">
        <v>18.3</v>
      </c>
      <c r="K25" s="271">
        <v>18.670000000000002</v>
      </c>
      <c r="L25" s="271">
        <v>29</v>
      </c>
      <c r="M25" s="187"/>
    </row>
    <row r="26" spans="1:17" s="199" customFormat="1" ht="21.75" customHeight="1">
      <c r="A26" s="198">
        <v>-1</v>
      </c>
      <c r="B26" s="542" t="s">
        <v>124</v>
      </c>
      <c r="C26" s="542"/>
      <c r="D26" s="542"/>
      <c r="E26" s="542"/>
      <c r="F26" s="542"/>
      <c r="G26" s="542"/>
      <c r="H26" s="542"/>
      <c r="I26" s="542"/>
      <c r="J26" s="542"/>
      <c r="K26" s="542"/>
      <c r="L26" s="542"/>
      <c r="M26" s="187"/>
    </row>
    <row r="27" spans="1:17" s="199" customFormat="1" ht="21.75" customHeight="1">
      <c r="A27" s="198">
        <v>-2</v>
      </c>
      <c r="B27" s="542" t="s">
        <v>187</v>
      </c>
      <c r="C27" s="542"/>
      <c r="D27" s="542"/>
      <c r="E27" s="542"/>
      <c r="F27" s="542"/>
      <c r="G27" s="542"/>
      <c r="H27" s="542"/>
      <c r="I27" s="542"/>
      <c r="J27" s="542"/>
      <c r="K27" s="542"/>
      <c r="L27" s="542"/>
      <c r="M27" s="187"/>
    </row>
    <row r="28" spans="1:17">
      <c r="A28" s="538"/>
      <c r="B28" s="538"/>
      <c r="C28" s="538"/>
      <c r="D28" s="538"/>
      <c r="E28" s="538"/>
      <c r="F28" s="538"/>
      <c r="G28" s="538"/>
      <c r="H28" s="538"/>
      <c r="I28" s="538"/>
      <c r="J28" s="538"/>
      <c r="K28" s="538"/>
      <c r="L28" s="538"/>
      <c r="M28" s="200"/>
    </row>
    <row r="29" spans="1:17" ht="12" customHeight="1">
      <c r="C29" s="489"/>
      <c r="D29" s="489"/>
      <c r="E29" s="489"/>
      <c r="F29" s="489"/>
      <c r="G29" s="489"/>
      <c r="H29" s="489"/>
      <c r="I29" s="489"/>
      <c r="J29" s="489"/>
      <c r="K29" s="489"/>
      <c r="L29" s="489"/>
    </row>
    <row r="30" spans="1:17" ht="12" customHeight="1">
      <c r="C30" s="202"/>
      <c r="E30" s="202"/>
      <c r="F30" s="202"/>
      <c r="G30" s="202"/>
    </row>
  </sheetData>
  <mergeCells count="6">
    <mergeCell ref="A28:L28"/>
    <mergeCell ref="K6:L6"/>
    <mergeCell ref="A7:B7"/>
    <mergeCell ref="A18:B18"/>
    <mergeCell ref="B26:L26"/>
    <mergeCell ref="B27:L27"/>
  </mergeCells>
  <pageMargins left="0.70866141732283505" right="0.70866141732283505" top="0.74803149606299202" bottom="0.74803149606299202" header="0.31496062992126" footer="0.31496062992126"/>
  <pageSetup scale="82" orientation="landscape" r:id="rId1"/>
  <headerFooter alignWithMargins="0">
    <oddFooter>&amp;C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A38EB-B1A7-4E68-B685-B2C09425AE7B}">
  <sheetPr>
    <pageSetUpPr fitToPage="1"/>
  </sheetPr>
  <dimension ref="A1:AW55"/>
  <sheetViews>
    <sheetView showGridLines="0" view="pageBreakPreview" zoomScale="120" zoomScaleNormal="120" zoomScaleSheetLayoutView="120" workbookViewId="0">
      <selection activeCell="O10" sqref="O10"/>
    </sheetView>
  </sheetViews>
  <sheetFormatPr defaultColWidth="10.6640625" defaultRowHeight="12" customHeight="1"/>
  <cols>
    <col min="1" max="1" width="2.5" style="182" customWidth="1"/>
    <col min="2" max="2" width="58" style="182" customWidth="1"/>
    <col min="3" max="3" width="11.83203125" style="202" customWidth="1"/>
    <col min="4" max="4" width="3.83203125" style="201" customWidth="1"/>
    <col min="5" max="5" width="11.83203125" style="201" customWidth="1"/>
    <col min="6" max="6" width="3.83203125" style="201" customWidth="1"/>
    <col min="7" max="7" width="11.83203125" style="201" customWidth="1"/>
    <col min="8" max="8" width="3.83203125" style="182" customWidth="1"/>
    <col min="9" max="9" width="11.83203125" style="201" customWidth="1"/>
    <col min="10" max="10" width="3.83203125" style="454" customWidth="1"/>
    <col min="11" max="11" width="11.83203125" style="201" customWidth="1"/>
    <col min="12" max="12" width="3.83203125" style="182" customWidth="1"/>
    <col min="13" max="13" width="10.6640625" style="490"/>
    <col min="14" max="16384" width="10.6640625" style="182"/>
  </cols>
  <sheetData>
    <row r="1" spans="1:49" ht="12.75" customHeight="1">
      <c r="A1" s="179" t="s">
        <v>0</v>
      </c>
      <c r="B1" s="180"/>
      <c r="C1" s="180"/>
      <c r="D1" s="180"/>
      <c r="E1" s="181"/>
      <c r="F1" s="180"/>
      <c r="G1" s="180"/>
      <c r="H1" s="183"/>
      <c r="I1" s="180"/>
      <c r="K1" s="180"/>
      <c r="L1" s="183"/>
    </row>
    <row r="2" spans="1:49" ht="12.75" customHeight="1">
      <c r="A2" s="183" t="s">
        <v>125</v>
      </c>
      <c r="B2" s="180"/>
      <c r="C2" s="180"/>
      <c r="D2" s="180"/>
      <c r="E2" s="181"/>
      <c r="F2" s="180"/>
      <c r="G2" s="180"/>
      <c r="H2" s="183"/>
      <c r="I2" s="180"/>
      <c r="K2" s="180"/>
      <c r="L2" s="183"/>
    </row>
    <row r="3" spans="1:49" ht="12.75" customHeight="1">
      <c r="A3" s="184" t="s">
        <v>126</v>
      </c>
      <c r="B3" s="181"/>
      <c r="C3" s="180"/>
      <c r="D3" s="181"/>
      <c r="E3" s="181"/>
      <c r="F3" s="181"/>
      <c r="G3" s="181"/>
      <c r="H3" s="184"/>
      <c r="I3" s="181"/>
      <c r="K3" s="181"/>
      <c r="L3" s="184"/>
    </row>
    <row r="4" spans="1:49" s="206" customFormat="1" ht="12.75" customHeight="1" thickBot="1">
      <c r="A4" s="203"/>
      <c r="B4" s="186"/>
      <c r="C4" s="204"/>
      <c r="D4" s="204"/>
      <c r="E4" s="205"/>
      <c r="F4" s="204"/>
      <c r="G4" s="204"/>
      <c r="H4" s="219"/>
      <c r="I4" s="204"/>
      <c r="J4" s="455"/>
      <c r="K4" s="204"/>
      <c r="L4" s="219"/>
      <c r="M4" s="490"/>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c r="AW4" s="182"/>
    </row>
    <row r="5" spans="1:49" ht="12.75" customHeight="1">
      <c r="A5" s="183" t="s">
        <v>127</v>
      </c>
      <c r="B5" s="184"/>
      <c r="C5" s="347" t="s">
        <v>176</v>
      </c>
      <c r="D5" s="299"/>
      <c r="E5" s="208" t="s">
        <v>172</v>
      </c>
      <c r="F5" s="207"/>
      <c r="G5" s="208" t="s">
        <v>128</v>
      </c>
      <c r="H5" s="439"/>
      <c r="I5" s="208" t="s">
        <v>129</v>
      </c>
      <c r="J5" s="439" t="s">
        <v>131</v>
      </c>
      <c r="K5" s="208" t="s">
        <v>130</v>
      </c>
      <c r="L5" s="439" t="s">
        <v>131</v>
      </c>
    </row>
    <row r="6" spans="1:49" ht="12.75" customHeight="1" thickBot="1">
      <c r="A6" s="210" t="s">
        <v>19</v>
      </c>
      <c r="B6" s="210"/>
      <c r="C6" s="522">
        <v>8046</v>
      </c>
      <c r="D6" s="252"/>
      <c r="E6" s="212">
        <v>6913</v>
      </c>
      <c r="F6" s="211"/>
      <c r="G6" s="212">
        <v>6085</v>
      </c>
      <c r="H6" s="440"/>
      <c r="I6" s="212">
        <v>6487</v>
      </c>
      <c r="J6" s="440"/>
      <c r="K6" s="212">
        <v>7488</v>
      </c>
      <c r="L6" s="440"/>
    </row>
    <row r="7" spans="1:49" ht="12.75" customHeight="1">
      <c r="A7" s="180" t="s">
        <v>24</v>
      </c>
      <c r="B7" s="184"/>
      <c r="C7" s="202">
        <v>793</v>
      </c>
      <c r="E7" s="39">
        <v>538</v>
      </c>
      <c r="F7" s="28"/>
      <c r="G7" s="39">
        <v>241</v>
      </c>
      <c r="H7" s="443"/>
      <c r="I7" s="39">
        <v>912</v>
      </c>
      <c r="J7" s="443"/>
      <c r="K7" s="39">
        <v>-520</v>
      </c>
      <c r="L7" s="443"/>
    </row>
    <row r="8" spans="1:49" ht="12.75" customHeight="1">
      <c r="A8" s="181" t="s">
        <v>25</v>
      </c>
      <c r="B8" s="184"/>
      <c r="C8" s="202">
        <v>594</v>
      </c>
      <c r="E8" s="39">
        <v>817</v>
      </c>
      <c r="F8" s="28"/>
      <c r="G8" s="39">
        <v>936</v>
      </c>
      <c r="H8" s="444"/>
      <c r="I8" s="39">
        <v>1060</v>
      </c>
      <c r="J8" s="444"/>
      <c r="K8" s="39">
        <v>996</v>
      </c>
      <c r="L8" s="444"/>
    </row>
    <row r="9" spans="1:49" ht="12.75" customHeight="1">
      <c r="A9" s="213" t="s">
        <v>26</v>
      </c>
      <c r="B9" s="214"/>
      <c r="C9" s="348">
        <v>-202</v>
      </c>
      <c r="D9" s="251"/>
      <c r="E9" s="40">
        <v>-33</v>
      </c>
      <c r="F9" s="60"/>
      <c r="G9" s="40">
        <v>-324</v>
      </c>
      <c r="H9" s="442"/>
      <c r="I9" s="40">
        <v>-27</v>
      </c>
      <c r="J9" s="442"/>
      <c r="K9" s="40">
        <v>-226</v>
      </c>
      <c r="L9" s="442"/>
    </row>
    <row r="10" spans="1:49" ht="12.75" customHeight="1">
      <c r="A10" s="183" t="s">
        <v>27</v>
      </c>
      <c r="B10" s="184"/>
      <c r="C10" s="202">
        <v>401</v>
      </c>
      <c r="E10" s="39">
        <v>-246</v>
      </c>
      <c r="F10" s="28"/>
      <c r="G10" s="39">
        <f>G7-G8-G9</f>
        <v>-371</v>
      </c>
      <c r="H10" s="444"/>
      <c r="I10" s="39">
        <f>I7-I8-I9</f>
        <v>-121</v>
      </c>
      <c r="J10" s="444"/>
      <c r="K10" s="39">
        <f>K7-K8-K9</f>
        <v>-1290</v>
      </c>
      <c r="L10" s="444"/>
    </row>
    <row r="11" spans="1:49" ht="12.75" customHeight="1">
      <c r="A11" s="214" t="s">
        <v>151</v>
      </c>
      <c r="B11" s="214"/>
      <c r="C11" s="348">
        <v>-89</v>
      </c>
      <c r="D11" s="251"/>
      <c r="E11" s="40">
        <v>-118</v>
      </c>
      <c r="F11" s="60"/>
      <c r="G11" s="40">
        <v>-122</v>
      </c>
      <c r="H11" s="442"/>
      <c r="I11" s="40">
        <v>49</v>
      </c>
      <c r="J11" s="442"/>
      <c r="K11" s="40">
        <v>251</v>
      </c>
      <c r="L11" s="442"/>
    </row>
    <row r="12" spans="1:49" ht="12.75" customHeight="1">
      <c r="A12" s="183" t="s">
        <v>188</v>
      </c>
      <c r="B12" s="184"/>
      <c r="C12" s="202">
        <v>490</v>
      </c>
      <c r="E12" s="39">
        <v>-128</v>
      </c>
      <c r="F12" s="28"/>
      <c r="G12" s="39">
        <f>G10-G11</f>
        <v>-249</v>
      </c>
      <c r="H12" s="444"/>
      <c r="I12" s="39">
        <f>I10-I11</f>
        <v>-170</v>
      </c>
      <c r="J12" s="444"/>
      <c r="K12" s="39">
        <f>K10-K11</f>
        <v>-1541</v>
      </c>
      <c r="L12" s="444"/>
    </row>
    <row r="13" spans="1:49" ht="12.75" customHeight="1">
      <c r="A13" s="184" t="s">
        <v>173</v>
      </c>
      <c r="B13" s="184"/>
      <c r="C13" s="348">
        <v>-45</v>
      </c>
      <c r="D13" s="251"/>
      <c r="E13" s="39">
        <v>-20</v>
      </c>
      <c r="F13" s="28"/>
      <c r="G13" s="39">
        <v>5319</v>
      </c>
      <c r="H13" s="444"/>
      <c r="I13" s="39">
        <v>-398</v>
      </c>
      <c r="J13" s="444"/>
      <c r="K13" s="39">
        <v>-66</v>
      </c>
      <c r="L13" s="444"/>
    </row>
    <row r="14" spans="1:49" ht="12.75" customHeight="1" thickBot="1">
      <c r="A14" s="215" t="s">
        <v>77</v>
      </c>
      <c r="B14" s="215"/>
      <c r="C14" s="349">
        <f>SUM(C12:C13)</f>
        <v>445</v>
      </c>
      <c r="D14" s="252"/>
      <c r="E14" s="212">
        <f>SUM(E12:E13)</f>
        <v>-148</v>
      </c>
      <c r="F14" s="211"/>
      <c r="G14" s="212">
        <f>SUM(G12:G13)</f>
        <v>5070</v>
      </c>
      <c r="H14" s="445"/>
      <c r="I14" s="212">
        <f>SUM(I12:I13)</f>
        <v>-568</v>
      </c>
      <c r="J14" s="445"/>
      <c r="K14" s="212">
        <f>SUM(K12:K13)</f>
        <v>-1607</v>
      </c>
      <c r="L14" s="445"/>
    </row>
    <row r="15" spans="1:49" ht="12.75" customHeight="1">
      <c r="A15" s="544" t="s">
        <v>28</v>
      </c>
      <c r="B15" s="544"/>
      <c r="E15" s="42"/>
      <c r="F15" s="42"/>
      <c r="G15" s="42"/>
      <c r="H15" s="446"/>
      <c r="I15" s="42"/>
      <c r="J15" s="446"/>
      <c r="K15" s="42"/>
      <c r="L15" s="446"/>
    </row>
    <row r="16" spans="1:49" ht="12.75" customHeight="1">
      <c r="A16" s="183"/>
      <c r="B16" s="184" t="s">
        <v>29</v>
      </c>
      <c r="C16" s="527">
        <v>445</v>
      </c>
      <c r="E16" s="38">
        <v>-148</v>
      </c>
      <c r="F16" s="53"/>
      <c r="G16" s="38">
        <v>5041</v>
      </c>
      <c r="H16" s="441"/>
      <c r="I16" s="38">
        <v>-868</v>
      </c>
      <c r="J16" s="441"/>
      <c r="K16" s="38">
        <v>-1797</v>
      </c>
      <c r="L16" s="441"/>
    </row>
    <row r="17" spans="1:17" ht="12.75" customHeight="1" thickBot="1">
      <c r="A17" s="216"/>
      <c r="B17" s="216" t="s">
        <v>120</v>
      </c>
      <c r="C17" s="531">
        <v>0</v>
      </c>
      <c r="D17" s="463"/>
      <c r="E17" s="218">
        <v>0</v>
      </c>
      <c r="F17" s="217"/>
      <c r="G17" s="218">
        <v>29</v>
      </c>
      <c r="H17" s="447"/>
      <c r="I17" s="218">
        <v>300</v>
      </c>
      <c r="J17" s="447"/>
      <c r="K17" s="218">
        <v>190</v>
      </c>
      <c r="L17" s="447"/>
    </row>
    <row r="18" spans="1:17" ht="12.75" customHeight="1" thickBot="1">
      <c r="A18" s="523" t="s">
        <v>189</v>
      </c>
      <c r="B18" s="216"/>
      <c r="C18" s="525">
        <v>799</v>
      </c>
      <c r="D18" s="463"/>
      <c r="E18" s="218">
        <v>515</v>
      </c>
      <c r="F18" s="217"/>
      <c r="G18" s="218">
        <v>222</v>
      </c>
      <c r="H18" s="447"/>
      <c r="I18" s="218">
        <v>-214</v>
      </c>
      <c r="J18" s="447"/>
      <c r="K18" s="218">
        <v>401</v>
      </c>
      <c r="L18" s="218"/>
    </row>
    <row r="19" spans="1:17" ht="12.75" thickBot="1">
      <c r="A19" s="219" t="s">
        <v>190</v>
      </c>
      <c r="B19" s="219"/>
      <c r="C19" s="525">
        <v>416</v>
      </c>
      <c r="D19" s="463"/>
      <c r="E19" s="218">
        <v>104</v>
      </c>
      <c r="F19" s="217"/>
      <c r="G19" s="218">
        <v>-327</v>
      </c>
      <c r="H19" s="447"/>
      <c r="I19" s="218">
        <v>-1118</v>
      </c>
      <c r="J19" s="447"/>
      <c r="K19" s="218">
        <v>-405</v>
      </c>
      <c r="L19" s="447"/>
    </row>
    <row r="20" spans="1:17" ht="12.75" customHeight="1">
      <c r="A20" s="545" t="s">
        <v>191</v>
      </c>
      <c r="B20" s="545"/>
      <c r="C20" s="350"/>
      <c r="D20" s="288"/>
      <c r="E20" s="289"/>
      <c r="F20" s="290"/>
      <c r="G20" s="289"/>
      <c r="H20" s="456"/>
      <c r="I20" s="289"/>
      <c r="J20" s="456"/>
      <c r="K20" s="289"/>
      <c r="L20" s="448"/>
    </row>
    <row r="21" spans="1:17" ht="12.75" customHeight="1">
      <c r="A21" s="183"/>
      <c r="B21" s="504" t="s">
        <v>156</v>
      </c>
      <c r="C21" s="521">
        <v>4.8099999999999996</v>
      </c>
      <c r="D21" s="288"/>
      <c r="E21" s="291">
        <v>-1.67</v>
      </c>
      <c r="F21" s="292"/>
      <c r="G21" s="291">
        <v>-2.87</v>
      </c>
      <c r="H21" s="457"/>
      <c r="I21" s="291">
        <v>-1.95</v>
      </c>
      <c r="J21" s="457"/>
      <c r="K21" s="291">
        <v>-16.37</v>
      </c>
      <c r="L21" s="449"/>
      <c r="N21" s="222"/>
      <c r="O21" s="222"/>
      <c r="P21" s="223"/>
      <c r="Q21" s="222"/>
    </row>
    <row r="22" spans="1:17" ht="12.75" customHeight="1">
      <c r="A22" s="183"/>
      <c r="B22" s="504" t="s">
        <v>154</v>
      </c>
      <c r="C22" s="521">
        <v>4.7</v>
      </c>
      <c r="D22" s="288"/>
      <c r="E22" s="291">
        <v>-1.67</v>
      </c>
      <c r="F22" s="292"/>
      <c r="G22" s="291">
        <v>-2.87</v>
      </c>
      <c r="H22" s="457"/>
      <c r="I22" s="291">
        <v>-1.95</v>
      </c>
      <c r="J22" s="457"/>
      <c r="K22" s="291">
        <v>-16.37</v>
      </c>
      <c r="L22" s="449"/>
      <c r="N22" s="222"/>
      <c r="O22" s="222"/>
      <c r="P22" s="223"/>
      <c r="Q22" s="222"/>
    </row>
    <row r="23" spans="1:17" ht="12.75" customHeight="1">
      <c r="A23" s="183"/>
      <c r="B23" s="504" t="s">
        <v>192</v>
      </c>
      <c r="C23" s="521">
        <v>-0.47</v>
      </c>
      <c r="D23" s="288"/>
      <c r="E23" s="291">
        <v>-0.21</v>
      </c>
      <c r="F23" s="292"/>
      <c r="G23" s="291">
        <v>54.92</v>
      </c>
      <c r="H23" s="457"/>
      <c r="I23" s="291">
        <v>-7.24</v>
      </c>
      <c r="J23" s="457"/>
      <c r="K23" s="291">
        <v>-2.68</v>
      </c>
      <c r="L23" s="449"/>
    </row>
    <row r="24" spans="1:17" ht="12.75" customHeight="1">
      <c r="A24" s="183"/>
      <c r="B24" s="504" t="s">
        <v>193</v>
      </c>
      <c r="C24" s="521">
        <v>-0.46</v>
      </c>
      <c r="D24" s="288"/>
      <c r="E24" s="291">
        <v>-0.21</v>
      </c>
      <c r="F24" s="292"/>
      <c r="G24" s="291">
        <v>53.41</v>
      </c>
      <c r="H24" s="457"/>
      <c r="I24" s="291">
        <v>-7.24</v>
      </c>
      <c r="J24" s="457"/>
      <c r="K24" s="291">
        <v>-2.68</v>
      </c>
      <c r="L24" s="449"/>
    </row>
    <row r="25" spans="1:17" ht="12.75" customHeight="1" thickBot="1">
      <c r="A25" s="216"/>
      <c r="B25" s="505" t="s">
        <v>194</v>
      </c>
      <c r="C25" s="520">
        <v>3.94</v>
      </c>
      <c r="D25" s="518"/>
      <c r="E25" s="293">
        <v>0.77</v>
      </c>
      <c r="F25" s="294"/>
      <c r="G25" s="293">
        <v>-3.67</v>
      </c>
      <c r="H25" s="458"/>
      <c r="I25" s="293">
        <v>-11.79</v>
      </c>
      <c r="J25" s="458"/>
      <c r="K25" s="293">
        <v>-4.47</v>
      </c>
      <c r="L25" s="450"/>
    </row>
    <row r="26" spans="1:17" ht="12.75" customHeight="1">
      <c r="A26" s="226" t="s">
        <v>132</v>
      </c>
      <c r="J26" s="182"/>
    </row>
    <row r="27" spans="1:17" ht="12.75" customHeight="1">
      <c r="B27" s="182" t="s">
        <v>133</v>
      </c>
      <c r="C27" s="532">
        <v>6160</v>
      </c>
      <c r="E27" s="533">
        <v>5256</v>
      </c>
      <c r="F27" s="227"/>
      <c r="G27" s="533">
        <v>4575</v>
      </c>
      <c r="H27" s="451"/>
      <c r="I27" s="533">
        <v>5182</v>
      </c>
      <c r="J27" s="451" t="s">
        <v>174</v>
      </c>
      <c r="K27" s="533">
        <v>5187</v>
      </c>
      <c r="L27" s="451" t="s">
        <v>174</v>
      </c>
    </row>
    <row r="28" spans="1:17" ht="12.75" customHeight="1">
      <c r="B28" s="182" t="s">
        <v>175</v>
      </c>
      <c r="C28" s="528">
        <v>366</v>
      </c>
      <c r="E28" s="228">
        <v>337</v>
      </c>
      <c r="F28" s="227"/>
      <c r="G28" s="228">
        <v>232</v>
      </c>
      <c r="H28" s="199"/>
      <c r="I28" s="228">
        <v>354</v>
      </c>
      <c r="J28" s="199"/>
      <c r="K28" s="228">
        <v>523</v>
      </c>
      <c r="L28" s="199"/>
    </row>
    <row r="29" spans="1:17" ht="12.75" customHeight="1">
      <c r="B29" s="182" t="s">
        <v>195</v>
      </c>
      <c r="C29" s="528">
        <v>431</v>
      </c>
      <c r="E29" s="228">
        <v>415</v>
      </c>
      <c r="F29" s="227"/>
      <c r="G29" s="228">
        <v>417</v>
      </c>
      <c r="H29" s="199"/>
      <c r="I29" s="228">
        <v>510</v>
      </c>
      <c r="J29" s="199"/>
      <c r="K29" s="228">
        <v>422</v>
      </c>
      <c r="L29" s="199"/>
    </row>
    <row r="30" spans="1:17" ht="12.75" customHeight="1">
      <c r="B30" s="182" t="s">
        <v>196</v>
      </c>
      <c r="C30" s="528">
        <v>73</v>
      </c>
      <c r="E30" s="228">
        <v>3</v>
      </c>
      <c r="F30" s="227"/>
      <c r="G30" s="228">
        <v>3</v>
      </c>
      <c r="H30" s="199"/>
      <c r="I30" s="228">
        <v>42</v>
      </c>
      <c r="J30" s="199"/>
      <c r="K30" s="228">
        <v>-4</v>
      </c>
      <c r="L30" s="199"/>
    </row>
    <row r="31" spans="1:17" ht="12.75" customHeight="1">
      <c r="B31" s="182" t="s">
        <v>134</v>
      </c>
      <c r="C31" s="351"/>
      <c r="E31" s="227"/>
      <c r="F31" s="227"/>
      <c r="G31" s="227"/>
      <c r="H31" s="199"/>
      <c r="I31" s="227"/>
      <c r="J31" s="199"/>
      <c r="K31" s="227"/>
      <c r="L31" s="199"/>
    </row>
    <row r="32" spans="1:17" ht="12.75" customHeight="1">
      <c r="B32" s="182" t="s">
        <v>135</v>
      </c>
      <c r="C32" s="352">
        <v>9.9999999999999996E-70</v>
      </c>
      <c r="E32" s="221">
        <v>9.9999999999999996E-70</v>
      </c>
      <c r="F32" s="229"/>
      <c r="G32" s="221">
        <v>9.9999999999999996E-70</v>
      </c>
      <c r="H32" s="452"/>
      <c r="I32" s="221">
        <v>9.9999999999999996E-70</v>
      </c>
      <c r="J32" s="452"/>
      <c r="K32" s="221">
        <v>9.9999999999999996E-70</v>
      </c>
      <c r="L32" s="452"/>
    </row>
    <row r="33" spans="1:27" ht="12.75" customHeight="1">
      <c r="B33" s="182" t="s">
        <v>136</v>
      </c>
      <c r="C33" s="352">
        <v>9.9999999999999996E-70</v>
      </c>
      <c r="E33" s="220">
        <v>9.9999999999999996E-70</v>
      </c>
      <c r="F33" s="229"/>
      <c r="G33" s="220">
        <v>9.9999999999999996E-70</v>
      </c>
      <c r="H33" s="452"/>
      <c r="I33" s="220">
        <v>9.9999999999999996E-70</v>
      </c>
      <c r="J33" s="452"/>
      <c r="K33" s="220">
        <v>9.9999999999999996E-70</v>
      </c>
      <c r="L33" s="452"/>
    </row>
    <row r="34" spans="1:27" ht="12.75" customHeight="1">
      <c r="B34" s="182" t="s">
        <v>137</v>
      </c>
      <c r="C34" s="351"/>
      <c r="E34" s="227"/>
      <c r="F34" s="227"/>
      <c r="G34" s="227"/>
      <c r="H34" s="199"/>
      <c r="I34" s="227"/>
      <c r="J34" s="199"/>
      <c r="K34" s="227"/>
      <c r="L34" s="199"/>
    </row>
    <row r="35" spans="1:27" ht="12.75" customHeight="1">
      <c r="B35" s="182" t="s">
        <v>138</v>
      </c>
      <c r="C35" s="351">
        <v>1.74</v>
      </c>
      <c r="E35" s="225">
        <v>1.03</v>
      </c>
      <c r="F35" s="227"/>
      <c r="G35" s="225">
        <v>0.61</v>
      </c>
      <c r="H35" s="199"/>
      <c r="I35" s="225">
        <v>0.72</v>
      </c>
      <c r="J35" s="199"/>
      <c r="K35" s="225">
        <v>0.99</v>
      </c>
      <c r="L35" s="199"/>
    </row>
    <row r="36" spans="1:27" ht="12.75" customHeight="1">
      <c r="B36" s="182" t="s">
        <v>139</v>
      </c>
      <c r="C36" s="351">
        <v>1.1499999999999999</v>
      </c>
      <c r="E36" s="225">
        <v>1.07</v>
      </c>
      <c r="F36" s="227"/>
      <c r="G36" s="225">
        <v>1</v>
      </c>
      <c r="H36" s="199"/>
      <c r="I36" s="225">
        <v>1</v>
      </c>
      <c r="J36" s="199"/>
      <c r="K36" s="225">
        <v>1</v>
      </c>
      <c r="L36" s="199"/>
    </row>
    <row r="37" spans="1:27" ht="12.75" customHeight="1" thickBot="1">
      <c r="A37" s="206"/>
      <c r="B37" s="206" t="s">
        <v>140</v>
      </c>
      <c r="C37" s="519">
        <v>1.56</v>
      </c>
      <c r="D37" s="463"/>
      <c r="E37" s="224">
        <v>1.56</v>
      </c>
      <c r="F37" s="230"/>
      <c r="G37" s="224">
        <v>1.56</v>
      </c>
      <c r="H37" s="453"/>
      <c r="I37" s="224">
        <v>1.56</v>
      </c>
      <c r="J37" s="453"/>
      <c r="K37" s="224">
        <v>1.56</v>
      </c>
      <c r="L37" s="453"/>
    </row>
    <row r="38" spans="1:27" ht="12.75" customHeight="1">
      <c r="A38" s="226" t="s">
        <v>141</v>
      </c>
      <c r="C38" s="350"/>
      <c r="D38" s="288"/>
      <c r="E38" s="295"/>
      <c r="F38" s="295"/>
      <c r="G38" s="295"/>
      <c r="H38" s="459"/>
      <c r="I38" s="295"/>
      <c r="J38" s="459"/>
      <c r="K38" s="295"/>
      <c r="L38" s="199"/>
    </row>
    <row r="39" spans="1:27" ht="12.75" customHeight="1">
      <c r="B39" s="226" t="s">
        <v>197</v>
      </c>
      <c r="C39" s="353"/>
      <c r="D39" s="288"/>
      <c r="E39" s="295"/>
      <c r="F39" s="295"/>
      <c r="G39" s="295"/>
      <c r="H39" s="459"/>
      <c r="I39" s="295"/>
      <c r="K39" s="295"/>
      <c r="L39" s="199"/>
    </row>
    <row r="40" spans="1:27" ht="12.75" customHeight="1">
      <c r="B40" s="182" t="s">
        <v>142</v>
      </c>
      <c r="C40" s="354">
        <v>74.989999999999995</v>
      </c>
      <c r="D40" s="288"/>
      <c r="E40" s="296">
        <v>56.03</v>
      </c>
      <c r="F40" s="295"/>
      <c r="G40" s="296">
        <v>58.25</v>
      </c>
      <c r="H40" s="459"/>
      <c r="I40" s="296">
        <v>50.5</v>
      </c>
      <c r="K40" s="296">
        <v>77</v>
      </c>
      <c r="L40" s="199"/>
    </row>
    <row r="41" spans="1:27" ht="12.75" customHeight="1">
      <c r="B41" s="182" t="s">
        <v>143</v>
      </c>
      <c r="C41" s="354">
        <v>40.44</v>
      </c>
      <c r="D41" s="288"/>
      <c r="E41" s="296">
        <v>21.46</v>
      </c>
      <c r="F41" s="295"/>
      <c r="G41" s="296">
        <v>19</v>
      </c>
      <c r="H41" s="459"/>
      <c r="I41" s="296">
        <v>9.5</v>
      </c>
      <c r="K41" s="296">
        <v>39.25</v>
      </c>
      <c r="L41" s="199"/>
    </row>
    <row r="42" spans="1:27" ht="12.75" customHeight="1">
      <c r="B42" s="182" t="s">
        <v>144</v>
      </c>
      <c r="C42" s="354">
        <v>53.43</v>
      </c>
      <c r="D42" s="288"/>
      <c r="E42" s="296">
        <v>52.92</v>
      </c>
      <c r="F42" s="295"/>
      <c r="G42" s="296">
        <v>43.25</v>
      </c>
      <c r="H42" s="459"/>
      <c r="I42" s="296">
        <v>20.5</v>
      </c>
      <c r="K42" s="296">
        <v>48.5</v>
      </c>
      <c r="L42" s="199"/>
    </row>
    <row r="43" spans="1:27" ht="12.75" customHeight="1">
      <c r="B43" s="226" t="s">
        <v>198</v>
      </c>
      <c r="C43" s="353"/>
      <c r="D43" s="288"/>
      <c r="E43" s="295"/>
      <c r="F43" s="295"/>
      <c r="G43" s="295"/>
      <c r="H43" s="459"/>
      <c r="I43" s="295"/>
      <c r="K43" s="295"/>
      <c r="L43" s="199"/>
    </row>
    <row r="44" spans="1:27" ht="12.75" customHeight="1">
      <c r="B44" s="182" t="s">
        <v>142</v>
      </c>
      <c r="C44" s="354">
        <v>74.430000000000007</v>
      </c>
      <c r="D44" s="288"/>
      <c r="E44" s="296">
        <v>55.5</v>
      </c>
      <c r="F44" s="295"/>
      <c r="G44" s="296">
        <v>57</v>
      </c>
      <c r="H44" s="459"/>
      <c r="I44" s="296">
        <v>49.25</v>
      </c>
      <c r="K44" s="296">
        <v>75.75</v>
      </c>
      <c r="L44" s="199"/>
      <c r="P44" s="546"/>
      <c r="Q44" s="546"/>
      <c r="R44" s="546"/>
      <c r="S44" s="546"/>
      <c r="T44" s="546"/>
      <c r="U44" s="546"/>
      <c r="V44" s="546"/>
      <c r="W44" s="546"/>
      <c r="X44" s="546"/>
      <c r="Y44" s="546"/>
      <c r="Z44" s="546"/>
      <c r="AA44" s="546"/>
    </row>
    <row r="45" spans="1:27" ht="12.75" customHeight="1">
      <c r="B45" s="182" t="s">
        <v>143</v>
      </c>
      <c r="C45" s="354">
        <v>39.869999999999997</v>
      </c>
      <c r="D45" s="288"/>
      <c r="E45" s="296">
        <v>18.3</v>
      </c>
      <c r="F45" s="295"/>
      <c r="G45" s="296">
        <v>11.5</v>
      </c>
      <c r="H45" s="459"/>
      <c r="I45" s="296">
        <v>6.5</v>
      </c>
      <c r="K45" s="296">
        <v>38.25</v>
      </c>
      <c r="L45" s="199"/>
    </row>
    <row r="46" spans="1:27" ht="12.75" customHeight="1" thickBot="1">
      <c r="A46" s="206"/>
      <c r="B46" s="206" t="s">
        <v>144</v>
      </c>
      <c r="C46" s="355">
        <v>53.21</v>
      </c>
      <c r="D46" s="518"/>
      <c r="E46" s="293">
        <v>52.27</v>
      </c>
      <c r="F46" s="297"/>
      <c r="G46" s="293">
        <v>42</v>
      </c>
      <c r="H46" s="462"/>
      <c r="I46" s="293">
        <v>12</v>
      </c>
      <c r="J46" s="460"/>
      <c r="K46" s="293">
        <v>48.25</v>
      </c>
      <c r="L46" s="453"/>
    </row>
    <row r="47" spans="1:27" ht="12.75" customHeight="1">
      <c r="A47" s="517" t="s">
        <v>184</v>
      </c>
      <c r="B47" s="516"/>
      <c r="C47" s="515"/>
      <c r="D47" s="298"/>
      <c r="E47" s="514"/>
      <c r="F47" s="513"/>
      <c r="G47" s="514"/>
      <c r="H47" s="512"/>
      <c r="I47" s="514"/>
      <c r="J47" s="461"/>
      <c r="K47" s="514"/>
      <c r="L47" s="511"/>
    </row>
    <row r="48" spans="1:27" ht="12.75" customHeight="1">
      <c r="B48" s="524" t="s">
        <v>199</v>
      </c>
      <c r="C48" s="466">
        <v>98</v>
      </c>
      <c r="D48" s="467"/>
      <c r="E48" s="468">
        <v>94</v>
      </c>
      <c r="F48" s="469"/>
      <c r="G48" s="468">
        <v>96</v>
      </c>
      <c r="H48" s="470"/>
      <c r="I48" s="468">
        <v>97</v>
      </c>
      <c r="J48" s="471"/>
      <c r="K48" s="468">
        <v>96</v>
      </c>
      <c r="L48" s="472"/>
    </row>
    <row r="49" spans="1:16" ht="12.75" customHeight="1" thickBot="1">
      <c r="A49" s="206"/>
      <c r="B49" s="473" t="s">
        <v>200</v>
      </c>
      <c r="C49" s="474">
        <v>-28.17</v>
      </c>
      <c r="D49" s="510"/>
      <c r="E49" s="475">
        <v>-33.159999999999997</v>
      </c>
      <c r="F49" s="476"/>
      <c r="G49" s="475">
        <v>-36.090000000000003</v>
      </c>
      <c r="H49" s="477"/>
      <c r="I49" s="475">
        <v>-100.68</v>
      </c>
      <c r="J49" s="471"/>
      <c r="K49" s="475">
        <v>-87.14</v>
      </c>
      <c r="L49" s="478"/>
      <c r="P49" s="209"/>
    </row>
    <row r="50" spans="1:16" ht="23.25" customHeight="1">
      <c r="A50" s="231">
        <v>-1</v>
      </c>
      <c r="B50" s="547" t="s">
        <v>171</v>
      </c>
      <c r="C50" s="547"/>
      <c r="D50" s="547"/>
      <c r="E50" s="547"/>
      <c r="F50" s="547"/>
      <c r="G50" s="547"/>
      <c r="H50" s="547"/>
      <c r="I50" s="547"/>
      <c r="J50" s="547"/>
      <c r="K50" s="547"/>
      <c r="L50" s="232"/>
      <c r="N50" s="233"/>
    </row>
    <row r="51" spans="1:16" ht="33.75" customHeight="1">
      <c r="A51" s="198">
        <v>-2</v>
      </c>
      <c r="B51" s="543" t="s">
        <v>201</v>
      </c>
      <c r="C51" s="543"/>
      <c r="D51" s="543"/>
      <c r="E51" s="543"/>
      <c r="F51" s="543"/>
      <c r="G51" s="543"/>
      <c r="H51" s="543"/>
      <c r="I51" s="543"/>
      <c r="J51" s="543"/>
      <c r="K51" s="543"/>
      <c r="L51" s="234"/>
      <c r="N51" s="235"/>
    </row>
    <row r="52" spans="1:16" ht="23.25" customHeight="1">
      <c r="A52" s="198">
        <v>-3</v>
      </c>
      <c r="B52" s="548" t="s">
        <v>202</v>
      </c>
      <c r="C52" s="548"/>
      <c r="D52" s="548"/>
      <c r="E52" s="548"/>
      <c r="F52" s="548"/>
      <c r="G52" s="548"/>
      <c r="H52" s="548"/>
      <c r="I52" s="548"/>
      <c r="J52" s="548"/>
      <c r="K52" s="548"/>
      <c r="L52" s="234"/>
    </row>
    <row r="53" spans="1:16" ht="33.75" customHeight="1">
      <c r="A53" s="198">
        <v>-4</v>
      </c>
      <c r="B53" s="543" t="s">
        <v>203</v>
      </c>
      <c r="C53" s="543"/>
      <c r="D53" s="543"/>
      <c r="E53" s="543"/>
      <c r="F53" s="543"/>
      <c r="G53" s="543"/>
      <c r="H53" s="543"/>
      <c r="I53" s="543"/>
      <c r="J53" s="543"/>
      <c r="K53" s="543"/>
      <c r="L53" s="234"/>
      <c r="N53" s="235"/>
    </row>
    <row r="54" spans="1:16" ht="12.75" customHeight="1">
      <c r="A54" s="198">
        <v>-5</v>
      </c>
      <c r="B54" s="543" t="s">
        <v>145</v>
      </c>
      <c r="C54" s="543"/>
      <c r="D54" s="543"/>
      <c r="E54" s="543"/>
      <c r="F54" s="543"/>
      <c r="G54" s="543"/>
      <c r="H54" s="543"/>
      <c r="I54" s="543"/>
      <c r="J54" s="543"/>
      <c r="K54" s="543"/>
      <c r="L54" s="234"/>
    </row>
    <row r="55" spans="1:16" ht="12.75" customHeight="1">
      <c r="A55" s="198">
        <v>-6</v>
      </c>
      <c r="B55" s="543" t="s">
        <v>204</v>
      </c>
      <c r="C55" s="543"/>
      <c r="D55" s="543"/>
      <c r="E55" s="543"/>
      <c r="F55" s="543"/>
      <c r="G55" s="543"/>
      <c r="H55" s="543"/>
      <c r="I55" s="543"/>
      <c r="J55" s="543"/>
      <c r="K55" s="543"/>
      <c r="L55" s="234"/>
    </row>
  </sheetData>
  <mergeCells count="9">
    <mergeCell ref="B55:K55"/>
    <mergeCell ref="A15:B15"/>
    <mergeCell ref="A20:B20"/>
    <mergeCell ref="P44:AA44"/>
    <mergeCell ref="B50:K50"/>
    <mergeCell ref="B51:K51"/>
    <mergeCell ref="B54:K54"/>
    <mergeCell ref="B53:K53"/>
    <mergeCell ref="B52:K52"/>
  </mergeCells>
  <printOptions horizontalCentered="1"/>
  <pageMargins left="0.70866141732283472" right="0.70866141732283472" top="0.74803149606299213" bottom="0.74803149606299213" header="0.31496062992125984" footer="0.31496062992125984"/>
  <pageSetup scale="72" orientation="portrait" r:id="rId1"/>
  <headerFooter alignWithMargins="0">
    <oddFooter>&amp;C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2039E-F737-430C-8997-E3ECED7DBCA7}">
  <sheetPr>
    <pageSetUpPr fitToPage="1"/>
  </sheetPr>
  <dimension ref="A1:Q48"/>
  <sheetViews>
    <sheetView showGridLines="0" view="pageBreakPreview" zoomScale="120" zoomScaleNormal="120" zoomScaleSheetLayoutView="120" workbookViewId="0">
      <selection activeCell="M23" sqref="M23"/>
    </sheetView>
  </sheetViews>
  <sheetFormatPr defaultColWidth="10.6640625" defaultRowHeight="12" customHeight="1"/>
  <cols>
    <col min="1" max="1" width="2.83203125" style="245" customWidth="1"/>
    <col min="2" max="2" width="46.5" style="245" customWidth="1"/>
    <col min="3" max="3" width="11.83203125" style="256" customWidth="1"/>
    <col min="4" max="4" width="3.83203125" style="256" customWidth="1"/>
    <col min="5" max="5" width="11.83203125" style="201" customWidth="1"/>
    <col min="6" max="6" width="3.83203125" style="201" customWidth="1"/>
    <col min="7" max="7" width="11.83203125" style="201" customWidth="1"/>
    <col min="8" max="8" width="3.83203125" style="201" customWidth="1"/>
    <col min="9" max="9" width="11.83203125" style="201" customWidth="1"/>
    <col min="10" max="10" width="3.83203125" style="182" customWidth="1"/>
    <col min="11" max="11" width="11.83203125" style="201" customWidth="1"/>
    <col min="12" max="12" width="3.83203125" style="245" customWidth="1"/>
    <col min="13" max="13" width="10.6640625" style="491"/>
    <col min="14" max="16384" width="10.6640625" style="236"/>
  </cols>
  <sheetData>
    <row r="1" spans="1:14" ht="12" customHeight="1">
      <c r="A1" s="179" t="s">
        <v>0</v>
      </c>
      <c r="B1" s="180"/>
      <c r="C1" s="254"/>
      <c r="D1" s="254"/>
      <c r="E1" s="185"/>
      <c r="F1" s="185"/>
      <c r="G1" s="185"/>
      <c r="H1" s="185"/>
      <c r="I1" s="185"/>
      <c r="J1" s="183"/>
      <c r="K1" s="185"/>
    </row>
    <row r="2" spans="1:14" ht="12" customHeight="1">
      <c r="A2" s="183" t="s">
        <v>146</v>
      </c>
      <c r="B2" s="56"/>
      <c r="C2" s="254"/>
      <c r="D2" s="254"/>
      <c r="E2" s="237"/>
      <c r="F2" s="237"/>
      <c r="G2" s="238"/>
      <c r="H2" s="238"/>
      <c r="I2" s="238"/>
      <c r="J2" s="184"/>
      <c r="K2" s="238"/>
    </row>
    <row r="3" spans="1:14" ht="12" customHeight="1">
      <c r="A3" s="226" t="s">
        <v>39</v>
      </c>
      <c r="B3" s="239"/>
      <c r="C3" s="254"/>
      <c r="D3" s="254"/>
      <c r="E3" s="185"/>
      <c r="F3" s="185"/>
      <c r="G3" s="238"/>
      <c r="H3" s="238"/>
      <c r="I3" s="238"/>
      <c r="J3" s="184"/>
      <c r="K3" s="238"/>
    </row>
    <row r="4" spans="1:14" ht="12" customHeight="1" thickBot="1">
      <c r="A4" s="240"/>
      <c r="B4" s="241"/>
      <c r="C4" s="255"/>
      <c r="D4" s="408"/>
      <c r="E4" s="242"/>
      <c r="F4" s="410"/>
      <c r="G4" s="205"/>
      <c r="H4" s="411"/>
      <c r="I4" s="205"/>
      <c r="J4" s="412"/>
      <c r="K4" s="205"/>
    </row>
    <row r="5" spans="1:14" ht="15" customHeight="1">
      <c r="A5" s="550" t="s">
        <v>147</v>
      </c>
      <c r="B5" s="550"/>
      <c r="C5" s="347" t="s">
        <v>176</v>
      </c>
      <c r="D5" s="299"/>
      <c r="E5" s="464" t="s">
        <v>172</v>
      </c>
      <c r="F5" s="465"/>
      <c r="G5" s="464" t="s">
        <v>128</v>
      </c>
      <c r="H5" s="413"/>
      <c r="I5" s="464" t="s">
        <v>129</v>
      </c>
      <c r="J5" s="413" t="s">
        <v>131</v>
      </c>
      <c r="K5" s="464" t="s">
        <v>130</v>
      </c>
      <c r="L5" s="413" t="s">
        <v>131</v>
      </c>
    </row>
    <row r="6" spans="1:14" ht="12.6" customHeight="1">
      <c r="A6" s="429" t="s">
        <v>41</v>
      </c>
      <c r="B6" s="429"/>
      <c r="C6" s="310"/>
      <c r="D6" s="356"/>
      <c r="E6" s="313"/>
      <c r="F6" s="313"/>
      <c r="G6" s="305"/>
      <c r="H6" s="305"/>
      <c r="I6" s="305"/>
      <c r="J6" s="414"/>
      <c r="K6" s="325"/>
      <c r="L6" s="424"/>
    </row>
    <row r="7" spans="1:14" s="259" customFormat="1">
      <c r="A7" s="324" t="s">
        <v>42</v>
      </c>
      <c r="B7" s="430"/>
      <c r="C7" s="300">
        <v>1594</v>
      </c>
      <c r="D7" s="300"/>
      <c r="E7" s="264">
        <v>1291</v>
      </c>
      <c r="F7" s="264"/>
      <c r="G7" s="264">
        <v>1675</v>
      </c>
      <c r="H7" s="264"/>
      <c r="I7" s="264">
        <v>1779</v>
      </c>
      <c r="J7" s="415"/>
      <c r="K7" s="264">
        <v>2578</v>
      </c>
      <c r="L7" s="415"/>
      <c r="M7" s="492"/>
    </row>
    <row r="8" spans="1:14" ht="12.6" customHeight="1">
      <c r="A8" s="324" t="s">
        <v>43</v>
      </c>
      <c r="B8" s="324"/>
      <c r="C8" s="307">
        <v>258</v>
      </c>
      <c r="D8" s="307"/>
      <c r="E8" s="313">
        <v>252</v>
      </c>
      <c r="F8" s="313"/>
      <c r="G8" s="313">
        <v>269</v>
      </c>
      <c r="H8" s="304"/>
      <c r="I8" s="313">
        <v>294</v>
      </c>
      <c r="J8" s="416"/>
      <c r="K8" s="313">
        <v>1844</v>
      </c>
      <c r="L8" s="416"/>
    </row>
    <row r="9" spans="1:14" ht="12.6" customHeight="1">
      <c r="A9" s="324" t="s">
        <v>71</v>
      </c>
      <c r="B9" s="324"/>
      <c r="C9" s="307">
        <v>84</v>
      </c>
      <c r="D9" s="307"/>
      <c r="E9" s="313">
        <v>67</v>
      </c>
      <c r="F9" s="313"/>
      <c r="G9" s="313">
        <v>55</v>
      </c>
      <c r="H9" s="304"/>
      <c r="I9" s="313">
        <v>61</v>
      </c>
      <c r="J9" s="416"/>
      <c r="K9" s="313">
        <v>2485</v>
      </c>
      <c r="L9" s="416"/>
    </row>
    <row r="10" spans="1:14" ht="12.6" customHeight="1">
      <c r="A10" s="324" t="s">
        <v>44</v>
      </c>
      <c r="B10" s="324"/>
      <c r="C10" s="307">
        <v>3768</v>
      </c>
      <c r="D10" s="307"/>
      <c r="E10" s="313">
        <v>3322</v>
      </c>
      <c r="F10" s="313"/>
      <c r="G10" s="313">
        <v>3242</v>
      </c>
      <c r="H10" s="304"/>
      <c r="I10" s="313">
        <v>3650</v>
      </c>
      <c r="J10" s="416"/>
      <c r="K10" s="313">
        <v>4599</v>
      </c>
      <c r="L10" s="416"/>
    </row>
    <row r="11" spans="1:14" ht="12.6" customHeight="1">
      <c r="A11" s="324" t="s">
        <v>45</v>
      </c>
      <c r="B11" s="324"/>
      <c r="C11" s="307">
        <v>97</v>
      </c>
      <c r="D11" s="307"/>
      <c r="E11" s="313">
        <v>472</v>
      </c>
      <c r="F11" s="313"/>
      <c r="G11" s="313">
        <v>76</v>
      </c>
      <c r="H11" s="304"/>
      <c r="I11" s="313">
        <v>227</v>
      </c>
      <c r="J11" s="416"/>
      <c r="K11" s="313">
        <v>195</v>
      </c>
      <c r="L11" s="416"/>
    </row>
    <row r="12" spans="1:14" ht="12.6" customHeight="1">
      <c r="A12" s="324" t="s">
        <v>46</v>
      </c>
      <c r="B12" s="324"/>
      <c r="C12" s="307">
        <v>133</v>
      </c>
      <c r="D12" s="307"/>
      <c r="E12" s="313">
        <v>181</v>
      </c>
      <c r="F12" s="313"/>
      <c r="G12" s="313">
        <v>164</v>
      </c>
      <c r="H12" s="304"/>
      <c r="I12" s="313">
        <v>218</v>
      </c>
      <c r="J12" s="416"/>
      <c r="K12" s="313">
        <v>473</v>
      </c>
      <c r="L12" s="416"/>
    </row>
    <row r="13" spans="1:14" s="323" customFormat="1" ht="12.6" customHeight="1">
      <c r="A13" s="324" t="s">
        <v>157</v>
      </c>
      <c r="B13" s="324"/>
      <c r="C13" s="437">
        <v>0</v>
      </c>
      <c r="D13" s="309"/>
      <c r="E13" s="52">
        <v>0</v>
      </c>
      <c r="F13" s="308"/>
      <c r="G13" s="52">
        <v>0</v>
      </c>
      <c r="H13" s="320"/>
      <c r="I13" s="320">
        <v>10417</v>
      </c>
      <c r="J13" s="417"/>
      <c r="K13" s="52">
        <v>1309</v>
      </c>
      <c r="L13" s="425"/>
      <c r="M13" s="493"/>
      <c r="N13" s="326"/>
    </row>
    <row r="14" spans="1:14" ht="12.6" customHeight="1">
      <c r="A14" s="428" t="s">
        <v>47</v>
      </c>
      <c r="B14" s="428"/>
      <c r="C14" s="311">
        <f>SUM(C7:C13)</f>
        <v>5934</v>
      </c>
      <c r="D14" s="315"/>
      <c r="E14" s="316">
        <f>SUM(E7:E13)</f>
        <v>5585</v>
      </c>
      <c r="F14" s="316"/>
      <c r="G14" s="316">
        <f>SUM(G7:G13)</f>
        <v>5481</v>
      </c>
      <c r="H14" s="316"/>
      <c r="I14" s="316">
        <f>SUM(I7:I13)</f>
        <v>16646</v>
      </c>
      <c r="J14" s="418"/>
      <c r="K14" s="316">
        <f>SUM(K7:K13)</f>
        <v>13483</v>
      </c>
      <c r="L14" s="418"/>
    </row>
    <row r="15" spans="1:14" ht="13.9" customHeight="1">
      <c r="A15" s="324" t="s">
        <v>48</v>
      </c>
      <c r="B15" s="324"/>
      <c r="C15" s="307">
        <v>1375</v>
      </c>
      <c r="D15" s="307"/>
      <c r="E15" s="313">
        <v>1214</v>
      </c>
      <c r="F15" s="313"/>
      <c r="G15" s="313">
        <v>837</v>
      </c>
      <c r="H15" s="313"/>
      <c r="I15" s="313">
        <v>668</v>
      </c>
      <c r="J15" s="416"/>
      <c r="K15" s="313">
        <v>1781</v>
      </c>
      <c r="L15" s="416"/>
    </row>
    <row r="16" spans="1:14" ht="12.6" customHeight="1">
      <c r="A16" s="324" t="s">
        <v>49</v>
      </c>
      <c r="B16" s="324"/>
      <c r="C16" s="307">
        <v>3566</v>
      </c>
      <c r="D16" s="307"/>
      <c r="E16" s="313">
        <v>3873</v>
      </c>
      <c r="F16" s="313"/>
      <c r="G16" s="313">
        <v>4129</v>
      </c>
      <c r="H16" s="313"/>
      <c r="I16" s="313">
        <v>4396</v>
      </c>
      <c r="J16" s="416"/>
      <c r="K16" s="313">
        <v>4616</v>
      </c>
      <c r="L16" s="416"/>
    </row>
    <row r="17" spans="1:13" ht="12.6" customHeight="1">
      <c r="A17" s="324" t="s">
        <v>148</v>
      </c>
      <c r="B17" s="324"/>
      <c r="C17" s="438">
        <v>0</v>
      </c>
      <c r="D17" s="314"/>
      <c r="E17" s="50">
        <v>0</v>
      </c>
      <c r="F17" s="321"/>
      <c r="G17" s="50">
        <v>0</v>
      </c>
      <c r="H17" s="321"/>
      <c r="I17" s="50">
        <v>0</v>
      </c>
      <c r="J17" s="416"/>
      <c r="K17" s="313">
        <v>1936</v>
      </c>
      <c r="L17" s="416"/>
    </row>
    <row r="18" spans="1:13" ht="12.6" customHeight="1">
      <c r="A18" s="324" t="s">
        <v>149</v>
      </c>
      <c r="B18" s="324"/>
      <c r="C18" s="307">
        <v>455</v>
      </c>
      <c r="D18" s="307"/>
      <c r="E18" s="313">
        <v>381</v>
      </c>
      <c r="F18" s="313"/>
      <c r="G18" s="313">
        <v>250</v>
      </c>
      <c r="H18" s="313"/>
      <c r="I18" s="313">
        <v>111</v>
      </c>
      <c r="J18" s="416"/>
      <c r="K18" s="313">
        <v>546</v>
      </c>
      <c r="L18" s="416"/>
    </row>
    <row r="19" spans="1:13" ht="12.75" customHeight="1">
      <c r="A19" s="324" t="s">
        <v>155</v>
      </c>
      <c r="B19" s="324"/>
      <c r="C19" s="438">
        <v>0</v>
      </c>
      <c r="D19" s="314"/>
      <c r="E19" s="50">
        <v>0</v>
      </c>
      <c r="F19" s="321"/>
      <c r="G19" s="50">
        <v>0</v>
      </c>
      <c r="H19" s="321"/>
      <c r="I19" s="50">
        <v>0</v>
      </c>
      <c r="J19" s="416"/>
      <c r="K19" s="313">
        <v>1059</v>
      </c>
      <c r="L19" s="416"/>
    </row>
    <row r="20" spans="1:13" ht="12.6" customHeight="1">
      <c r="A20" s="324" t="s">
        <v>45</v>
      </c>
      <c r="B20" s="324"/>
      <c r="C20" s="307">
        <v>757</v>
      </c>
      <c r="D20" s="307"/>
      <c r="E20" s="313">
        <v>899</v>
      </c>
      <c r="F20" s="313"/>
      <c r="G20" s="313">
        <v>1680</v>
      </c>
      <c r="H20" s="313"/>
      <c r="I20" s="313">
        <v>912</v>
      </c>
      <c r="J20" s="416"/>
      <c r="K20" s="313">
        <v>989</v>
      </c>
      <c r="L20" s="416"/>
    </row>
    <row r="21" spans="1:13" ht="12.6" customHeight="1">
      <c r="A21" s="324" t="s">
        <v>46</v>
      </c>
      <c r="B21" s="324"/>
      <c r="C21" s="307">
        <v>371</v>
      </c>
      <c r="D21" s="307"/>
      <c r="E21" s="316">
        <v>372</v>
      </c>
      <c r="F21" s="316"/>
      <c r="G21" s="316">
        <v>387</v>
      </c>
      <c r="H21" s="316"/>
      <c r="I21" s="316">
        <v>357</v>
      </c>
      <c r="J21" s="419"/>
      <c r="K21" s="313">
        <v>562</v>
      </c>
      <c r="L21" s="416"/>
    </row>
    <row r="22" spans="1:13" ht="12.6" customHeight="1">
      <c r="A22" s="431" t="s">
        <v>50</v>
      </c>
      <c r="B22" s="431"/>
      <c r="C22" s="311">
        <f>SUM(C15:C21)</f>
        <v>6524</v>
      </c>
      <c r="D22" s="311"/>
      <c r="E22" s="312">
        <f>SUM(E15:E21)</f>
        <v>6739</v>
      </c>
      <c r="F22" s="312"/>
      <c r="G22" s="312">
        <f>SUM(G15:G21)</f>
        <v>7283</v>
      </c>
      <c r="H22" s="312"/>
      <c r="I22" s="312">
        <f>SUM(I15:I21)</f>
        <v>6444</v>
      </c>
      <c r="J22" s="420"/>
      <c r="K22" s="312">
        <f>SUM(K15:K21)</f>
        <v>11489</v>
      </c>
      <c r="L22" s="420"/>
    </row>
    <row r="23" spans="1:13" s="260" customFormat="1" ht="12.6" customHeight="1" thickBot="1">
      <c r="A23" s="432"/>
      <c r="B23" s="432"/>
      <c r="C23" s="302">
        <f>C14+C22</f>
        <v>12458</v>
      </c>
      <c r="D23" s="302"/>
      <c r="E23" s="303">
        <f>E14+E22</f>
        <v>12324</v>
      </c>
      <c r="F23" s="303"/>
      <c r="G23" s="303">
        <f>G14+G22</f>
        <v>12764</v>
      </c>
      <c r="H23" s="303"/>
      <c r="I23" s="303">
        <f>I14+I22</f>
        <v>23090</v>
      </c>
      <c r="J23" s="421"/>
      <c r="K23" s="303">
        <f>K14+K22</f>
        <v>24972</v>
      </c>
      <c r="L23" s="426"/>
      <c r="M23" s="492"/>
    </row>
    <row r="24" spans="1:13" ht="12.6" customHeight="1">
      <c r="A24" s="429" t="s">
        <v>51</v>
      </c>
      <c r="B24" s="429"/>
      <c r="C24" s="307"/>
      <c r="D24" s="307"/>
      <c r="E24" s="313"/>
      <c r="F24" s="313"/>
      <c r="G24" s="313"/>
      <c r="H24" s="313"/>
      <c r="I24" s="313"/>
      <c r="J24" s="416"/>
      <c r="K24" s="313"/>
      <c r="L24" s="416"/>
    </row>
    <row r="25" spans="1:13" s="259" customFormat="1" ht="12.6" customHeight="1">
      <c r="A25" s="280" t="s">
        <v>52</v>
      </c>
      <c r="B25" s="280"/>
      <c r="C25" s="300">
        <v>1820</v>
      </c>
      <c r="D25" s="301"/>
      <c r="E25" s="264">
        <v>1286</v>
      </c>
      <c r="F25" s="264"/>
      <c r="G25" s="264">
        <v>1164</v>
      </c>
      <c r="H25" s="264"/>
      <c r="I25" s="264">
        <v>1611</v>
      </c>
      <c r="J25" s="416"/>
      <c r="K25" s="264">
        <v>4682</v>
      </c>
      <c r="L25" s="415"/>
      <c r="M25" s="492"/>
    </row>
    <row r="26" spans="1:13" ht="12.6" customHeight="1">
      <c r="A26" s="324" t="s">
        <v>53</v>
      </c>
      <c r="B26" s="324"/>
      <c r="C26" s="307">
        <v>78</v>
      </c>
      <c r="D26" s="307"/>
      <c r="E26" s="313">
        <v>82</v>
      </c>
      <c r="F26" s="313"/>
      <c r="G26" s="313">
        <v>101</v>
      </c>
      <c r="H26" s="313"/>
      <c r="I26" s="313">
        <v>146</v>
      </c>
      <c r="J26" s="416"/>
      <c r="K26" s="313">
        <v>1060</v>
      </c>
      <c r="L26" s="416"/>
    </row>
    <row r="27" spans="1:13" ht="12.6" customHeight="1">
      <c r="A27" s="324" t="s">
        <v>72</v>
      </c>
      <c r="B27" s="324"/>
      <c r="C27" s="307">
        <v>3455</v>
      </c>
      <c r="D27" s="307"/>
      <c r="E27" s="313">
        <v>3290</v>
      </c>
      <c r="F27" s="313"/>
      <c r="G27" s="313">
        <v>2853</v>
      </c>
      <c r="H27" s="313"/>
      <c r="I27" s="313">
        <v>2356</v>
      </c>
      <c r="J27" s="416"/>
      <c r="K27" s="313">
        <v>5739</v>
      </c>
      <c r="L27" s="416"/>
    </row>
    <row r="28" spans="1:13">
      <c r="A28" s="551" t="s">
        <v>98</v>
      </c>
      <c r="B28" s="551"/>
      <c r="C28" s="438">
        <v>0</v>
      </c>
      <c r="D28" s="314"/>
      <c r="E28" s="50">
        <v>0</v>
      </c>
      <c r="F28" s="321"/>
      <c r="G28" s="50">
        <v>0</v>
      </c>
      <c r="H28" s="313"/>
      <c r="I28" s="313">
        <v>1882</v>
      </c>
      <c r="J28" s="416"/>
      <c r="K28" s="313">
        <v>8</v>
      </c>
      <c r="L28" s="416"/>
    </row>
    <row r="29" spans="1:13" s="323" customFormat="1">
      <c r="A29" s="324" t="s">
        <v>78</v>
      </c>
      <c r="B29" s="324"/>
      <c r="C29" s="307">
        <v>148</v>
      </c>
      <c r="D29" s="307"/>
      <c r="E29" s="313">
        <v>345</v>
      </c>
      <c r="F29" s="313"/>
      <c r="G29" s="313">
        <v>216</v>
      </c>
      <c r="H29" s="313"/>
      <c r="I29" s="313">
        <v>239</v>
      </c>
      <c r="J29" s="416"/>
      <c r="K29" s="313">
        <v>617</v>
      </c>
      <c r="L29" s="416"/>
      <c r="M29" s="493"/>
    </row>
    <row r="30" spans="1:13" s="323" customFormat="1">
      <c r="A30" s="324" t="s">
        <v>159</v>
      </c>
      <c r="B30" s="324"/>
      <c r="C30" s="307">
        <v>437</v>
      </c>
      <c r="D30" s="307"/>
      <c r="E30" s="313">
        <v>434</v>
      </c>
      <c r="F30" s="313"/>
      <c r="G30" s="313">
        <v>434</v>
      </c>
      <c r="H30" s="313"/>
      <c r="I30" s="313">
        <v>447</v>
      </c>
      <c r="J30" s="416"/>
      <c r="K30" s="313">
        <v>1441</v>
      </c>
      <c r="L30" s="416"/>
      <c r="M30" s="493"/>
    </row>
    <row r="31" spans="1:13" s="323" customFormat="1">
      <c r="A31" s="324" t="s">
        <v>158</v>
      </c>
      <c r="B31" s="324"/>
      <c r="C31" s="437">
        <v>0</v>
      </c>
      <c r="D31" s="314"/>
      <c r="E31" s="52">
        <v>0</v>
      </c>
      <c r="F31" s="321"/>
      <c r="G31" s="52">
        <v>0</v>
      </c>
      <c r="H31" s="313"/>
      <c r="I31" s="313">
        <v>10146</v>
      </c>
      <c r="J31" s="416"/>
      <c r="K31" s="313">
        <v>1768</v>
      </c>
      <c r="L31" s="416"/>
      <c r="M31" s="493"/>
    </row>
    <row r="32" spans="1:13" ht="12.6" customHeight="1">
      <c r="A32" s="428" t="s">
        <v>54</v>
      </c>
      <c r="B32" s="428"/>
      <c r="C32" s="311">
        <f>SUM(C25:C31)</f>
        <v>5938</v>
      </c>
      <c r="D32" s="311"/>
      <c r="E32" s="312">
        <f>SUM(E25:E31)</f>
        <v>5437</v>
      </c>
      <c r="F32" s="312"/>
      <c r="G32" s="312">
        <f>SUM(G25:G31)</f>
        <v>4768</v>
      </c>
      <c r="H32" s="312"/>
      <c r="I32" s="312">
        <f>SUM(I25:I31)</f>
        <v>16827</v>
      </c>
      <c r="J32" s="420"/>
      <c r="K32" s="312">
        <f>SUM(K25:K31)</f>
        <v>15315</v>
      </c>
      <c r="L32" s="420"/>
    </row>
    <row r="33" spans="1:17">
      <c r="A33" s="324" t="s">
        <v>53</v>
      </c>
      <c r="B33" s="324"/>
      <c r="C33" s="307">
        <v>90</v>
      </c>
      <c r="D33" s="307"/>
      <c r="E33" s="313">
        <v>152</v>
      </c>
      <c r="F33" s="313"/>
      <c r="G33" s="313">
        <v>229</v>
      </c>
      <c r="H33" s="313"/>
      <c r="I33" s="313">
        <v>289</v>
      </c>
      <c r="J33" s="416"/>
      <c r="K33" s="313">
        <v>311</v>
      </c>
      <c r="L33" s="416"/>
    </row>
    <row r="34" spans="1:17">
      <c r="A34" s="324" t="s">
        <v>72</v>
      </c>
      <c r="B34" s="324"/>
      <c r="C34" s="307">
        <v>1209</v>
      </c>
      <c r="D34" s="307"/>
      <c r="E34" s="313">
        <v>1444</v>
      </c>
      <c r="F34" s="313"/>
      <c r="G34" s="313">
        <v>1156</v>
      </c>
      <c r="H34" s="313"/>
      <c r="I34" s="313">
        <v>1219</v>
      </c>
      <c r="J34" s="416"/>
      <c r="K34" s="313">
        <v>1417</v>
      </c>
      <c r="L34" s="416"/>
    </row>
    <row r="35" spans="1:17" ht="12.6" customHeight="1">
      <c r="A35" s="324" t="s">
        <v>55</v>
      </c>
      <c r="B35" s="324"/>
      <c r="C35" s="307">
        <v>5607</v>
      </c>
      <c r="D35" s="307"/>
      <c r="E35" s="313">
        <v>5980</v>
      </c>
      <c r="F35" s="313"/>
      <c r="G35" s="313">
        <v>7047</v>
      </c>
      <c r="H35" s="313"/>
      <c r="I35" s="313">
        <v>8193</v>
      </c>
      <c r="J35" s="416"/>
      <c r="K35" s="313">
        <v>9325</v>
      </c>
      <c r="L35" s="416"/>
    </row>
    <row r="36" spans="1:17" ht="12.6" customHeight="1">
      <c r="A36" s="324" t="s">
        <v>37</v>
      </c>
      <c r="B36" s="324"/>
      <c r="C36" s="307">
        <v>803</v>
      </c>
      <c r="D36" s="307"/>
      <c r="E36" s="313">
        <v>598</v>
      </c>
      <c r="F36" s="313"/>
      <c r="G36" s="313">
        <v>1100</v>
      </c>
      <c r="H36" s="313"/>
      <c r="I36" s="313">
        <v>1606</v>
      </c>
      <c r="J36" s="416"/>
      <c r="K36" s="313">
        <v>2445</v>
      </c>
      <c r="L36" s="416"/>
    </row>
    <row r="37" spans="1:17" s="323" customFormat="1" ht="12.6" customHeight="1">
      <c r="A37" s="324" t="s">
        <v>78</v>
      </c>
      <c r="B37" s="324"/>
      <c r="C37" s="307">
        <v>972</v>
      </c>
      <c r="D37" s="307"/>
      <c r="E37" s="313">
        <v>1207</v>
      </c>
      <c r="F37" s="313"/>
      <c r="G37" s="313">
        <v>1252</v>
      </c>
      <c r="H37" s="313"/>
      <c r="I37" s="313">
        <v>1225</v>
      </c>
      <c r="J37" s="416"/>
      <c r="K37" s="313">
        <v>1605</v>
      </c>
      <c r="L37" s="416"/>
      <c r="M37" s="493"/>
    </row>
    <row r="38" spans="1:17" s="323" customFormat="1" ht="12.6" customHeight="1">
      <c r="A38" s="324" t="s">
        <v>159</v>
      </c>
      <c r="B38" s="324"/>
      <c r="C38" s="307">
        <v>243</v>
      </c>
      <c r="D38" s="315"/>
      <c r="E38" s="316">
        <v>268</v>
      </c>
      <c r="F38" s="316"/>
      <c r="G38" s="316">
        <v>301</v>
      </c>
      <c r="H38" s="316"/>
      <c r="I38" s="316">
        <v>388</v>
      </c>
      <c r="J38" s="418"/>
      <c r="K38" s="316">
        <v>465</v>
      </c>
      <c r="L38" s="418"/>
      <c r="M38" s="493"/>
    </row>
    <row r="39" spans="1:17" ht="12.6" customHeight="1">
      <c r="A39" s="431" t="s">
        <v>56</v>
      </c>
      <c r="B39" s="431"/>
      <c r="C39" s="311">
        <f>SUM(C33:C38)</f>
        <v>8924</v>
      </c>
      <c r="D39" s="315"/>
      <c r="E39" s="316">
        <f>SUM(E33:E38)</f>
        <v>9649</v>
      </c>
      <c r="F39" s="316"/>
      <c r="G39" s="316">
        <f>SUM(G33:G38)</f>
        <v>11085</v>
      </c>
      <c r="H39" s="316"/>
      <c r="I39" s="316">
        <f>SUM(I33:I38)</f>
        <v>12920</v>
      </c>
      <c r="J39" s="418"/>
      <c r="K39" s="316">
        <f>SUM(K33:K38)</f>
        <v>15568</v>
      </c>
      <c r="L39" s="418"/>
    </row>
    <row r="40" spans="1:17" ht="12.6" customHeight="1">
      <c r="A40" s="431"/>
      <c r="B40" s="431"/>
      <c r="C40" s="315">
        <f>C32+C39</f>
        <v>14862</v>
      </c>
      <c r="D40" s="315"/>
      <c r="E40" s="316">
        <f>E32+E39</f>
        <v>15086</v>
      </c>
      <c r="F40" s="316"/>
      <c r="G40" s="316">
        <f>G32+G39</f>
        <v>15853</v>
      </c>
      <c r="H40" s="316"/>
      <c r="I40" s="316">
        <f>I32+I39</f>
        <v>29747</v>
      </c>
      <c r="J40" s="418"/>
      <c r="K40" s="316">
        <f>K32+K39</f>
        <v>30883</v>
      </c>
      <c r="L40" s="418"/>
    </row>
    <row r="41" spans="1:17" ht="12.6" customHeight="1">
      <c r="A41" s="429" t="s">
        <v>68</v>
      </c>
      <c r="B41" s="429"/>
      <c r="C41" s="307"/>
      <c r="D41" s="307"/>
      <c r="E41" s="313"/>
      <c r="F41" s="313"/>
      <c r="G41" s="313"/>
      <c r="H41" s="313"/>
      <c r="I41" s="313"/>
      <c r="J41" s="416"/>
      <c r="K41" s="313"/>
      <c r="L41" s="416"/>
    </row>
    <row r="42" spans="1:17" ht="12.6" customHeight="1">
      <c r="A42" s="433" t="s">
        <v>57</v>
      </c>
      <c r="B42" s="433"/>
      <c r="C42" s="307">
        <v>-2404</v>
      </c>
      <c r="D42" s="307"/>
      <c r="E42" s="313">
        <v>-2762</v>
      </c>
      <c r="F42" s="313"/>
      <c r="G42" s="313">
        <v>-3089</v>
      </c>
      <c r="H42" s="313"/>
      <c r="I42" s="313">
        <v>-9325</v>
      </c>
      <c r="J42" s="416"/>
      <c r="K42" s="313">
        <v>-7667</v>
      </c>
      <c r="L42" s="416"/>
    </row>
    <row r="43" spans="1:17" ht="12.6" customHeight="1">
      <c r="A43" s="433" t="s">
        <v>150</v>
      </c>
      <c r="B43" s="433"/>
      <c r="C43" s="437">
        <v>0</v>
      </c>
      <c r="D43" s="317"/>
      <c r="E43" s="52">
        <v>0</v>
      </c>
      <c r="F43" s="322"/>
      <c r="G43" s="52">
        <v>0</v>
      </c>
      <c r="H43" s="316"/>
      <c r="I43" s="316">
        <v>2668</v>
      </c>
      <c r="J43" s="418"/>
      <c r="K43" s="316">
        <v>1756</v>
      </c>
      <c r="L43" s="418"/>
    </row>
    <row r="44" spans="1:17" ht="12.6" customHeight="1">
      <c r="A44" s="552"/>
      <c r="B44" s="552"/>
      <c r="C44" s="311">
        <f>SUM(C42+C43)</f>
        <v>-2404</v>
      </c>
      <c r="D44" s="311"/>
      <c r="E44" s="312">
        <f>SUM(E42+E43)</f>
        <v>-2762</v>
      </c>
      <c r="F44" s="312"/>
      <c r="G44" s="312">
        <f>SUM(G42:G43)</f>
        <v>-3089</v>
      </c>
      <c r="H44" s="312"/>
      <c r="I44" s="312">
        <f>SUM(I42:I43)</f>
        <v>-6657</v>
      </c>
      <c r="J44" s="420"/>
      <c r="K44" s="312">
        <f>SUM(K42:K43)</f>
        <v>-5911</v>
      </c>
      <c r="L44" s="420"/>
    </row>
    <row r="45" spans="1:17" ht="12.6" customHeight="1" thickBot="1">
      <c r="A45" s="306"/>
      <c r="B45" s="306"/>
      <c r="C45" s="318">
        <f>C40+C44</f>
        <v>12458</v>
      </c>
      <c r="D45" s="318"/>
      <c r="E45" s="319">
        <f>E40+E44</f>
        <v>12324</v>
      </c>
      <c r="F45" s="319"/>
      <c r="G45" s="319">
        <f>G40+G44</f>
        <v>12764</v>
      </c>
      <c r="H45" s="319"/>
      <c r="I45" s="319">
        <f>I40+I44</f>
        <v>23090</v>
      </c>
      <c r="J45" s="422"/>
      <c r="K45" s="319">
        <f>K40+K44</f>
        <v>24972</v>
      </c>
      <c r="L45" s="422"/>
    </row>
    <row r="46" spans="1:17" s="182" customFormat="1" ht="24" customHeight="1">
      <c r="A46" s="436">
        <v>-1</v>
      </c>
      <c r="B46" s="547" t="s">
        <v>171</v>
      </c>
      <c r="C46" s="547"/>
      <c r="D46" s="547"/>
      <c r="E46" s="547"/>
      <c r="F46" s="547"/>
      <c r="G46" s="547"/>
      <c r="H46" s="547"/>
      <c r="I46" s="547"/>
      <c r="J46" s="547"/>
      <c r="K46" s="547"/>
      <c r="L46" s="434"/>
      <c r="M46" s="494"/>
      <c r="N46" s="435"/>
      <c r="O46" s="232"/>
      <c r="P46" s="209"/>
      <c r="Q46" s="233"/>
    </row>
    <row r="47" spans="1:17" s="243" customFormat="1" ht="12.6" customHeight="1">
      <c r="A47" s="244"/>
      <c r="B47" s="244"/>
      <c r="C47" s="253"/>
      <c r="D47" s="253"/>
      <c r="E47" s="194"/>
      <c r="F47" s="194"/>
      <c r="G47" s="194"/>
      <c r="H47" s="194"/>
      <c r="I47" s="194"/>
      <c r="J47" s="423"/>
      <c r="K47" s="194"/>
      <c r="L47" s="427"/>
      <c r="M47" s="495"/>
    </row>
    <row r="48" spans="1:17" ht="16.5" customHeight="1">
      <c r="A48" s="549"/>
      <c r="B48" s="549"/>
      <c r="C48" s="549"/>
      <c r="D48" s="549"/>
      <c r="E48" s="549"/>
      <c r="F48" s="549"/>
      <c r="G48" s="549"/>
      <c r="H48" s="549"/>
      <c r="I48" s="549"/>
      <c r="J48" s="368"/>
      <c r="K48" s="38"/>
    </row>
  </sheetData>
  <mergeCells count="5">
    <mergeCell ref="A48:I48"/>
    <mergeCell ref="A5:B5"/>
    <mergeCell ref="A28:B28"/>
    <mergeCell ref="A44:B44"/>
    <mergeCell ref="B46:K46"/>
  </mergeCells>
  <phoneticPr fontId="86" type="noConversion"/>
  <pageMargins left="0.70866141732283472" right="0.70866141732283472" top="0.74803149606299213" bottom="0.74803149606299213" header="0.31496062992125984" footer="0.31496062992125984"/>
  <pageSetup scale="79" orientation="portrait" r:id="rId1"/>
  <headerFooter alignWithMargins="0">
    <oddFooter>&amp;C</oddFooter>
  </headerFooter>
  <ignoredErrors>
    <ignoredError sqref="D5 F5 J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06"/>
  <sheetViews>
    <sheetView view="pageBreakPreview" zoomScale="120" zoomScaleNormal="100" zoomScaleSheetLayoutView="120" workbookViewId="0">
      <selection activeCell="F32" sqref="F32"/>
    </sheetView>
  </sheetViews>
  <sheetFormatPr defaultColWidth="21.5" defaultRowHeight="12.75"/>
  <cols>
    <col min="1" max="1" width="2.5" style="143" customWidth="1"/>
    <col min="2" max="2" width="75.83203125" style="143" customWidth="1"/>
    <col min="3" max="3" width="10.83203125" style="143" customWidth="1"/>
    <col min="4" max="5" width="14.83203125" style="143" customWidth="1"/>
    <col min="6" max="16384" width="21.5" style="143"/>
  </cols>
  <sheetData>
    <row r="1" spans="2:7" ht="12.75" customHeight="1">
      <c r="B1" s="142" t="s">
        <v>0</v>
      </c>
      <c r="C1" s="142"/>
      <c r="D1" s="62"/>
      <c r="E1" s="62"/>
      <c r="F1" s="168"/>
    </row>
    <row r="2" spans="2:7" ht="12.75" customHeight="1">
      <c r="B2" s="142" t="s">
        <v>17</v>
      </c>
      <c r="C2" s="142"/>
      <c r="D2" s="62"/>
      <c r="E2" s="62"/>
      <c r="F2" s="168"/>
    </row>
    <row r="3" spans="2:7" ht="12.75" customHeight="1">
      <c r="B3" s="29" t="s">
        <v>127</v>
      </c>
      <c r="C3" s="142"/>
      <c r="D3" s="62"/>
      <c r="E3" s="62"/>
      <c r="F3" s="506"/>
    </row>
    <row r="4" spans="2:7" ht="12.75" customHeight="1">
      <c r="B4" s="29" t="s">
        <v>18</v>
      </c>
      <c r="C4" s="29"/>
      <c r="E4" s="62"/>
      <c r="F4" s="168"/>
    </row>
    <row r="5" spans="2:7" ht="12.75" customHeight="1">
      <c r="B5" s="29"/>
      <c r="C5" s="29"/>
      <c r="E5" s="62"/>
    </row>
    <row r="6" spans="2:7" ht="12.75" customHeight="1">
      <c r="B6" s="29"/>
      <c r="C6" s="29"/>
      <c r="D6" s="142"/>
      <c r="E6" s="142"/>
    </row>
    <row r="7" spans="2:7" ht="12.75" customHeight="1">
      <c r="B7" s="1"/>
      <c r="C7" s="154" t="s">
        <v>3</v>
      </c>
      <c r="D7" s="25">
        <v>2023</v>
      </c>
      <c r="E7" s="26">
        <v>2022</v>
      </c>
      <c r="F7" s="168"/>
    </row>
    <row r="8" spans="2:7" ht="12.75" customHeight="1">
      <c r="B8" s="29" t="s">
        <v>19</v>
      </c>
      <c r="C8" s="22">
        <v>4</v>
      </c>
      <c r="D8" s="61">
        <v>8046</v>
      </c>
      <c r="E8" s="33">
        <v>6913</v>
      </c>
      <c r="F8" s="168"/>
    </row>
    <row r="9" spans="2:7" ht="12.75" customHeight="1">
      <c r="B9" s="1" t="s">
        <v>20</v>
      </c>
      <c r="C9" s="23">
        <v>15</v>
      </c>
      <c r="D9" s="147">
        <v>6415</v>
      </c>
      <c r="E9" s="148">
        <v>5656</v>
      </c>
      <c r="F9" s="168"/>
    </row>
    <row r="10" spans="2:7" ht="12.75" customHeight="1">
      <c r="B10" s="75" t="s">
        <v>21</v>
      </c>
      <c r="C10" s="19"/>
      <c r="D10" s="149">
        <f>D8-D9</f>
        <v>1631</v>
      </c>
      <c r="E10" s="150">
        <f>E8-E9</f>
        <v>1257</v>
      </c>
      <c r="F10" s="168"/>
    </row>
    <row r="11" spans="2:7" ht="12.75" customHeight="1">
      <c r="B11" s="29" t="s">
        <v>22</v>
      </c>
      <c r="C11" s="22"/>
      <c r="D11" s="151">
        <v>447</v>
      </c>
      <c r="E11" s="152">
        <v>395</v>
      </c>
      <c r="F11" s="168"/>
      <c r="G11" s="29"/>
    </row>
    <row r="12" spans="2:7" ht="12.75" customHeight="1">
      <c r="B12" s="29" t="s">
        <v>23</v>
      </c>
      <c r="C12" s="22">
        <v>5</v>
      </c>
      <c r="D12" s="151">
        <v>373</v>
      </c>
      <c r="E12" s="152">
        <v>360</v>
      </c>
      <c r="F12" s="168"/>
    </row>
    <row r="13" spans="2:7" ht="12.75" customHeight="1">
      <c r="B13" s="29" t="s">
        <v>208</v>
      </c>
      <c r="C13" s="22">
        <v>6</v>
      </c>
      <c r="D13" s="151">
        <v>15</v>
      </c>
      <c r="E13" s="152">
        <v>-13</v>
      </c>
      <c r="F13" s="168"/>
    </row>
    <row r="14" spans="2:7" ht="12.75" customHeight="1">
      <c r="B14" s="29" t="s">
        <v>205</v>
      </c>
      <c r="C14" s="22"/>
      <c r="D14" s="151">
        <v>1</v>
      </c>
      <c r="E14" s="152">
        <v>8</v>
      </c>
      <c r="F14" s="168"/>
    </row>
    <row r="15" spans="2:7" ht="12.75" customHeight="1">
      <c r="B15" s="29" t="s">
        <v>209</v>
      </c>
      <c r="C15" s="22"/>
      <c r="D15" s="151">
        <v>-81</v>
      </c>
      <c r="E15" s="152">
        <v>-22</v>
      </c>
      <c r="F15" s="168"/>
    </row>
    <row r="16" spans="2:7" ht="12.75" customHeight="1">
      <c r="B16" s="29" t="s">
        <v>206</v>
      </c>
      <c r="C16" s="23"/>
      <c r="D16" s="151">
        <v>83</v>
      </c>
      <c r="E16" s="152">
        <v>-9</v>
      </c>
      <c r="F16" s="168"/>
    </row>
    <row r="17" spans="1:7" ht="12.75" customHeight="1">
      <c r="B17" s="75" t="s">
        <v>24</v>
      </c>
      <c r="C17" s="19"/>
      <c r="D17" s="149">
        <f>D10-(SUM(D11:D16))</f>
        <v>793</v>
      </c>
      <c r="E17" s="150">
        <f>E10-(SUM(E11:E16))</f>
        <v>538</v>
      </c>
      <c r="F17" s="168"/>
    </row>
    <row r="18" spans="1:7" ht="12.75" customHeight="1">
      <c r="B18" s="29" t="s">
        <v>25</v>
      </c>
      <c r="C18" s="22">
        <v>7</v>
      </c>
      <c r="D18" s="151">
        <v>594</v>
      </c>
      <c r="E18" s="152">
        <v>817</v>
      </c>
      <c r="F18" s="168"/>
    </row>
    <row r="19" spans="1:7" ht="12.75" customHeight="1">
      <c r="B19" s="1" t="s">
        <v>26</v>
      </c>
      <c r="C19" s="23">
        <v>7</v>
      </c>
      <c r="D19" s="147">
        <v>-202</v>
      </c>
      <c r="E19" s="148">
        <v>-33</v>
      </c>
      <c r="F19" s="168"/>
    </row>
    <row r="20" spans="1:7" ht="12.75" customHeight="1">
      <c r="B20" s="75" t="s">
        <v>27</v>
      </c>
      <c r="C20" s="21"/>
      <c r="D20" s="149">
        <f>D17-SUM(D18:D19)</f>
        <v>401</v>
      </c>
      <c r="E20" s="150">
        <f>E17-SUM(E18:E19)</f>
        <v>-246</v>
      </c>
      <c r="F20" s="168"/>
    </row>
    <row r="21" spans="1:7" ht="12.75" customHeight="1">
      <c r="B21" s="1" t="s">
        <v>151</v>
      </c>
      <c r="C21" s="23">
        <v>9</v>
      </c>
      <c r="D21" s="147">
        <v>-89</v>
      </c>
      <c r="E21" s="148">
        <v>-118</v>
      </c>
      <c r="F21" s="168"/>
    </row>
    <row r="22" spans="1:7" ht="12.75" customHeight="1">
      <c r="B22" s="118" t="s">
        <v>188</v>
      </c>
      <c r="C22" s="22"/>
      <c r="D22" s="149">
        <f>D20-D21</f>
        <v>490</v>
      </c>
      <c r="E22" s="357">
        <f>E20-E21</f>
        <v>-128</v>
      </c>
      <c r="F22" s="168"/>
    </row>
    <row r="23" spans="1:7" ht="12.75" customHeight="1">
      <c r="B23" s="29" t="s">
        <v>207</v>
      </c>
      <c r="C23" s="22"/>
      <c r="D23" s="151">
        <v>-45</v>
      </c>
      <c r="E23" s="152">
        <v>-20</v>
      </c>
      <c r="F23" s="168"/>
    </row>
    <row r="24" spans="1:7" ht="12.75" customHeight="1" thickBot="1">
      <c r="B24" s="34" t="s">
        <v>77</v>
      </c>
      <c r="C24" s="20"/>
      <c r="D24" s="106">
        <f>SUM(D22:D23)</f>
        <v>445</v>
      </c>
      <c r="E24" s="98">
        <f>SUM(E22:E23)</f>
        <v>-148</v>
      </c>
      <c r="F24" s="168"/>
    </row>
    <row r="25" spans="1:7" ht="13.5" customHeight="1">
      <c r="B25" s="93" t="s">
        <v>191</v>
      </c>
      <c r="C25" s="22">
        <v>10</v>
      </c>
      <c r="D25" s="107"/>
      <c r="E25" s="99"/>
      <c r="F25" s="168"/>
    </row>
    <row r="26" spans="1:7" ht="12.75" customHeight="1">
      <c r="B26" s="78" t="s">
        <v>156</v>
      </c>
      <c r="C26" s="22"/>
      <c r="D26" s="65">
        <v>4.8099999999999996</v>
      </c>
      <c r="E26" s="54">
        <v>-1.67</v>
      </c>
      <c r="F26" s="168"/>
    </row>
    <row r="27" spans="1:7" ht="12.75" customHeight="1">
      <c r="B27" s="78" t="s">
        <v>154</v>
      </c>
      <c r="D27" s="65">
        <v>4.7</v>
      </c>
      <c r="E27" s="54">
        <v>-1.67</v>
      </c>
      <c r="F27" s="168"/>
    </row>
    <row r="28" spans="1:7" ht="12.75" customHeight="1">
      <c r="B28" s="78" t="s">
        <v>210</v>
      </c>
      <c r="C28" s="22"/>
      <c r="D28" s="65">
        <v>-0.47</v>
      </c>
      <c r="E28" s="54">
        <v>-0.21</v>
      </c>
      <c r="F28" s="168"/>
    </row>
    <row r="29" spans="1:7" ht="12.75" customHeight="1">
      <c r="B29" s="174" t="s">
        <v>211</v>
      </c>
      <c r="C29" s="23"/>
      <c r="D29" s="121">
        <v>-0.46</v>
      </c>
      <c r="E29" s="122">
        <v>-0.21</v>
      </c>
      <c r="F29" s="168"/>
    </row>
    <row r="30" spans="1:7" ht="12.75" customHeight="1" thickBot="1">
      <c r="B30" s="536" t="s">
        <v>106</v>
      </c>
      <c r="C30" s="68"/>
      <c r="D30" s="67">
        <f>D28+D26</f>
        <v>4.34</v>
      </c>
      <c r="E30" s="100">
        <f>E28+E26</f>
        <v>-1.88</v>
      </c>
      <c r="F30" s="168"/>
    </row>
    <row r="31" spans="1:7" ht="12.75" customHeight="1" thickBot="1">
      <c r="B31" s="537" t="s">
        <v>107</v>
      </c>
      <c r="C31" s="145"/>
      <c r="D31" s="67">
        <f>D27+D29</f>
        <v>4.24</v>
      </c>
      <c r="E31" s="100">
        <f>E27+E29</f>
        <v>-1.88</v>
      </c>
      <c r="F31" s="168"/>
    </row>
    <row r="32" spans="1:7" ht="24" customHeight="1">
      <c r="A32" s="231">
        <v>-1</v>
      </c>
      <c r="B32" s="556" t="s">
        <v>202</v>
      </c>
      <c r="C32" s="556"/>
      <c r="D32" s="556"/>
      <c r="E32" s="556"/>
      <c r="F32" s="168"/>
      <c r="G32" s="146"/>
    </row>
    <row r="33" spans="1:7">
      <c r="A33" s="198">
        <v>-2</v>
      </c>
      <c r="B33" s="554" t="s">
        <v>227</v>
      </c>
      <c r="C33" s="554"/>
      <c r="D33" s="554"/>
      <c r="E33" s="554"/>
      <c r="F33" s="168"/>
      <c r="G33" s="146"/>
    </row>
    <row r="34" spans="1:7">
      <c r="A34" s="198">
        <v>-3</v>
      </c>
      <c r="B34" s="554" t="s">
        <v>228</v>
      </c>
      <c r="C34" s="554"/>
      <c r="D34" s="554"/>
      <c r="E34" s="554"/>
      <c r="F34" s="168"/>
      <c r="G34" s="146"/>
    </row>
    <row r="35" spans="1:7" ht="34.5" customHeight="1">
      <c r="A35" s="198">
        <v>-4</v>
      </c>
      <c r="B35" s="554" t="s">
        <v>229</v>
      </c>
      <c r="C35" s="554"/>
      <c r="D35" s="554"/>
      <c r="E35" s="554"/>
      <c r="F35" s="168"/>
      <c r="G35" s="146"/>
    </row>
    <row r="36" spans="1:7" ht="23.25" customHeight="1">
      <c r="A36" s="198">
        <v>-5</v>
      </c>
      <c r="B36" s="554" t="s">
        <v>219</v>
      </c>
      <c r="C36" s="554"/>
      <c r="D36" s="554"/>
      <c r="E36" s="554"/>
      <c r="F36" s="168"/>
      <c r="G36" s="146"/>
    </row>
    <row r="37" spans="1:7">
      <c r="B37" s="557"/>
      <c r="C37" s="557"/>
      <c r="D37" s="557"/>
      <c r="E37" s="557"/>
      <c r="G37" s="146"/>
    </row>
    <row r="38" spans="1:7" ht="12.75" customHeight="1">
      <c r="B38" s="555" t="s">
        <v>165</v>
      </c>
      <c r="C38" s="555"/>
      <c r="E38" s="119"/>
      <c r="F38" s="168"/>
    </row>
    <row r="39" spans="1:7" ht="15" customHeight="1">
      <c r="B39" s="2"/>
      <c r="C39" s="2"/>
      <c r="D39" s="2"/>
      <c r="E39" s="2"/>
    </row>
    <row r="40" spans="1:7" ht="15" customHeight="1">
      <c r="B40" s="2"/>
      <c r="C40" s="2"/>
      <c r="D40" s="2"/>
      <c r="E40" s="2"/>
    </row>
    <row r="41" spans="1:7" ht="15" customHeight="1">
      <c r="B41" s="2"/>
      <c r="C41" s="2"/>
      <c r="D41" s="2"/>
      <c r="E41" s="2"/>
    </row>
    <row r="42" spans="1:7" ht="15" customHeight="1">
      <c r="B42" s="2"/>
      <c r="C42" s="2"/>
      <c r="D42" s="2"/>
      <c r="E42" s="2"/>
    </row>
    <row r="43" spans="1:7" ht="15" customHeight="1">
      <c r="B43" s="2"/>
      <c r="C43" s="2"/>
      <c r="D43" s="2"/>
      <c r="E43" s="2"/>
    </row>
    <row r="44" spans="1:7" ht="15" customHeight="1">
      <c r="B44" s="2"/>
      <c r="C44" s="2"/>
      <c r="D44" s="2"/>
      <c r="E44" s="2"/>
    </row>
    <row r="45" spans="1:7" ht="15" customHeight="1">
      <c r="B45" s="2"/>
      <c r="C45" s="2"/>
      <c r="D45" s="2"/>
      <c r="E45" s="2"/>
    </row>
    <row r="46" spans="1:7" ht="15" customHeight="1">
      <c r="B46" s="2"/>
      <c r="C46" s="2"/>
      <c r="D46" s="2"/>
      <c r="E46" s="2"/>
    </row>
    <row r="47" spans="1:7" ht="15" customHeight="1">
      <c r="B47" s="2"/>
      <c r="C47" s="2"/>
      <c r="D47" s="2"/>
      <c r="E47" s="2"/>
    </row>
    <row r="48" spans="1:7" ht="15" customHeight="1">
      <c r="B48" s="2"/>
      <c r="C48" s="2"/>
      <c r="D48" s="2"/>
      <c r="E48" s="2"/>
    </row>
    <row r="49" spans="2:5" ht="15" customHeight="1">
      <c r="B49" s="2"/>
      <c r="C49" s="2"/>
      <c r="D49" s="2"/>
      <c r="E49" s="2"/>
    </row>
    <row r="50" spans="2:5" ht="15" customHeight="1">
      <c r="B50" s="2"/>
      <c r="C50" s="2"/>
      <c r="D50" s="2"/>
      <c r="E50" s="2"/>
    </row>
    <row r="51" spans="2:5" ht="15" customHeight="1">
      <c r="B51" s="2"/>
      <c r="C51" s="2"/>
      <c r="D51" s="2"/>
      <c r="E51" s="2"/>
    </row>
    <row r="52" spans="2:5" ht="15" customHeight="1">
      <c r="B52" s="2"/>
      <c r="C52" s="2"/>
      <c r="D52" s="2"/>
      <c r="E52" s="2"/>
    </row>
    <row r="53" spans="2:5" ht="15" customHeight="1">
      <c r="B53" s="2"/>
      <c r="C53" s="2"/>
      <c r="D53" s="2"/>
      <c r="E53" s="2"/>
    </row>
    <row r="54" spans="2:5" ht="15" customHeight="1">
      <c r="B54" s="2"/>
      <c r="C54" s="2"/>
      <c r="D54" s="2"/>
      <c r="E54" s="2"/>
    </row>
    <row r="55" spans="2:5" ht="15" customHeight="1">
      <c r="B55" s="2"/>
      <c r="C55" s="2"/>
      <c r="D55" s="2"/>
      <c r="E55" s="2"/>
    </row>
    <row r="56" spans="2:5" ht="15" customHeight="1">
      <c r="B56" s="2"/>
      <c r="C56" s="2"/>
      <c r="D56" s="2"/>
      <c r="E56" s="2"/>
    </row>
    <row r="57" spans="2:5" ht="15" customHeight="1">
      <c r="B57" s="2"/>
      <c r="C57" s="2"/>
      <c r="D57" s="2"/>
      <c r="E57" s="2"/>
    </row>
    <row r="58" spans="2:5" ht="15" customHeight="1">
      <c r="B58" s="2"/>
      <c r="C58" s="2"/>
      <c r="D58" s="2"/>
      <c r="E58" s="2"/>
    </row>
    <row r="59" spans="2:5" ht="15" customHeight="1">
      <c r="B59" s="2"/>
      <c r="C59" s="2"/>
      <c r="D59" s="2"/>
      <c r="E59" s="2"/>
    </row>
    <row r="60" spans="2:5" ht="15" customHeight="1">
      <c r="B60" s="2"/>
      <c r="C60" s="2"/>
      <c r="D60" s="2"/>
      <c r="E60" s="2"/>
    </row>
    <row r="61" spans="2:5" ht="15" customHeight="1">
      <c r="B61" s="553"/>
      <c r="C61" s="553"/>
    </row>
    <row r="62" spans="2:5" ht="15" customHeight="1">
      <c r="B62" s="2"/>
      <c r="C62" s="2"/>
      <c r="D62" s="2"/>
      <c r="E62" s="2"/>
    </row>
    <row r="63" spans="2:5" ht="15" customHeight="1">
      <c r="B63" s="2"/>
      <c r="C63" s="2"/>
      <c r="D63" s="2"/>
      <c r="E63" s="2"/>
    </row>
    <row r="64" spans="2:5" ht="15" customHeight="1">
      <c r="B64" s="2"/>
      <c r="C64" s="2"/>
      <c r="D64" s="2"/>
      <c r="E64" s="2"/>
    </row>
    <row r="65" spans="2:5" ht="15" customHeight="1">
      <c r="B65" s="2"/>
      <c r="C65" s="2"/>
      <c r="D65" s="2"/>
      <c r="E65" s="2"/>
    </row>
    <row r="66" spans="2:5" ht="15" customHeight="1">
      <c r="B66" s="2"/>
      <c r="C66" s="2"/>
      <c r="D66" s="2"/>
      <c r="E66" s="2"/>
    </row>
    <row r="67" spans="2:5" ht="15" customHeight="1">
      <c r="B67" s="2"/>
      <c r="C67" s="2"/>
      <c r="D67" s="2"/>
      <c r="E67" s="2"/>
    </row>
    <row r="68" spans="2:5" ht="15" customHeight="1">
      <c r="B68" s="2"/>
      <c r="C68" s="2"/>
      <c r="D68" s="2"/>
      <c r="E68" s="2"/>
    </row>
    <row r="69" spans="2:5" ht="15" customHeight="1">
      <c r="B69" s="2"/>
      <c r="C69" s="2"/>
      <c r="D69" s="2"/>
      <c r="E69" s="2"/>
    </row>
    <row r="70" spans="2:5" ht="15" customHeight="1">
      <c r="B70" s="2"/>
      <c r="C70" s="2"/>
      <c r="D70" s="2"/>
      <c r="E70" s="2"/>
    </row>
    <row r="71" spans="2:5" ht="15" customHeight="1">
      <c r="B71" s="2"/>
      <c r="C71" s="2"/>
      <c r="D71" s="2"/>
      <c r="E71" s="2"/>
    </row>
    <row r="72" spans="2:5" ht="15" customHeight="1">
      <c r="B72" s="2"/>
      <c r="C72" s="2"/>
      <c r="D72" s="2"/>
      <c r="E72" s="2"/>
    </row>
    <row r="73" spans="2:5" ht="15" customHeight="1">
      <c r="B73" s="2"/>
      <c r="C73" s="2"/>
      <c r="D73" s="2"/>
      <c r="E73" s="2"/>
    </row>
    <row r="74" spans="2:5" ht="15" customHeight="1">
      <c r="B74" s="2"/>
      <c r="C74" s="2"/>
      <c r="D74" s="2"/>
      <c r="E74" s="2"/>
    </row>
    <row r="75" spans="2:5" ht="15" customHeight="1">
      <c r="B75" s="2"/>
      <c r="C75" s="2"/>
      <c r="D75" s="2"/>
      <c r="E75" s="2"/>
    </row>
    <row r="76" spans="2:5" ht="15" customHeight="1">
      <c r="B76" s="2"/>
      <c r="C76" s="2"/>
      <c r="D76" s="2"/>
      <c r="E76" s="2"/>
    </row>
    <row r="77" spans="2:5" ht="15" customHeight="1">
      <c r="B77" s="2"/>
      <c r="C77" s="2"/>
      <c r="D77" s="2"/>
      <c r="E77" s="2"/>
    </row>
    <row r="78" spans="2:5" ht="15" customHeight="1">
      <c r="B78" s="2"/>
      <c r="C78" s="2"/>
      <c r="D78" s="2"/>
      <c r="E78" s="2"/>
    </row>
    <row r="79" spans="2:5" ht="15" customHeight="1">
      <c r="B79" s="2"/>
      <c r="C79" s="2"/>
      <c r="D79" s="2"/>
      <c r="E79" s="2"/>
    </row>
    <row r="80" spans="2:5" ht="15" customHeight="1">
      <c r="B80" s="2"/>
      <c r="C80" s="2"/>
      <c r="D80" s="2"/>
      <c r="E80" s="2"/>
    </row>
    <row r="81" spans="2:5" ht="15" customHeight="1">
      <c r="B81" s="2"/>
      <c r="C81" s="2"/>
      <c r="D81" s="2"/>
      <c r="E81" s="2"/>
    </row>
    <row r="82" spans="2:5" ht="15" customHeight="1">
      <c r="B82" s="2"/>
      <c r="C82" s="2"/>
      <c r="D82" s="2"/>
      <c r="E82" s="2"/>
    </row>
    <row r="83" spans="2:5" ht="15" customHeight="1">
      <c r="B83" s="2"/>
      <c r="C83" s="2"/>
      <c r="D83" s="2"/>
      <c r="E83" s="2"/>
    </row>
    <row r="84" spans="2:5" ht="15" customHeight="1">
      <c r="B84" s="2"/>
      <c r="C84" s="2"/>
      <c r="D84" s="2"/>
      <c r="E84" s="2"/>
    </row>
    <row r="85" spans="2:5" ht="15" customHeight="1">
      <c r="B85" s="2"/>
      <c r="C85" s="2"/>
      <c r="D85" s="2"/>
      <c r="E85" s="2"/>
    </row>
    <row r="86" spans="2:5" ht="15" customHeight="1">
      <c r="B86" s="2"/>
      <c r="C86" s="2"/>
      <c r="D86" s="2"/>
      <c r="E86" s="2"/>
    </row>
    <row r="87" spans="2:5" ht="15" customHeight="1">
      <c r="B87" s="2"/>
      <c r="C87" s="2"/>
      <c r="D87" s="2"/>
      <c r="E87" s="2"/>
    </row>
    <row r="88" spans="2:5" ht="15" customHeight="1">
      <c r="B88" s="2"/>
      <c r="C88" s="2"/>
      <c r="D88" s="2"/>
      <c r="E88" s="2"/>
    </row>
    <row r="89" spans="2:5" ht="15" customHeight="1">
      <c r="B89" s="2"/>
      <c r="C89" s="2"/>
      <c r="D89" s="2"/>
      <c r="E89" s="2"/>
    </row>
    <row r="90" spans="2:5" ht="15" customHeight="1">
      <c r="B90" s="2"/>
      <c r="C90" s="2"/>
      <c r="D90" s="2"/>
      <c r="E90" s="2"/>
    </row>
    <row r="91" spans="2:5" ht="15" customHeight="1">
      <c r="B91" s="2"/>
      <c r="C91" s="2"/>
      <c r="D91" s="2"/>
      <c r="E91" s="2"/>
    </row>
    <row r="92" spans="2:5" ht="15" customHeight="1">
      <c r="B92" s="2"/>
      <c r="C92" s="2"/>
      <c r="D92" s="2"/>
      <c r="E92" s="2"/>
    </row>
    <row r="93" spans="2:5" ht="15" customHeight="1">
      <c r="B93" s="2"/>
      <c r="C93" s="2"/>
      <c r="D93" s="2"/>
      <c r="E93" s="2"/>
    </row>
    <row r="94" spans="2:5" ht="15" customHeight="1">
      <c r="B94" s="2"/>
      <c r="C94" s="2"/>
      <c r="D94" s="2"/>
      <c r="E94" s="2"/>
    </row>
    <row r="95" spans="2:5" ht="15" customHeight="1">
      <c r="B95" s="2"/>
      <c r="C95" s="2"/>
      <c r="D95" s="2"/>
      <c r="E95" s="2"/>
    </row>
    <row r="96" spans="2:5" ht="15" customHeight="1">
      <c r="B96" s="2"/>
      <c r="C96" s="2"/>
      <c r="D96" s="2"/>
      <c r="E96" s="2"/>
    </row>
    <row r="97" spans="2:5" ht="15" customHeight="1">
      <c r="B97" s="2"/>
      <c r="C97" s="2"/>
      <c r="D97" s="2"/>
      <c r="E97" s="2"/>
    </row>
    <row r="98" spans="2:5" ht="15" customHeight="1">
      <c r="B98" s="2"/>
      <c r="C98" s="2"/>
      <c r="D98" s="2"/>
      <c r="E98" s="2"/>
    </row>
    <row r="99" spans="2:5" ht="15" customHeight="1">
      <c r="B99" s="2"/>
      <c r="C99" s="2"/>
      <c r="D99" s="2"/>
      <c r="E99" s="2"/>
    </row>
    <row r="100" spans="2:5" ht="15" customHeight="1">
      <c r="B100" s="2"/>
      <c r="C100" s="2"/>
      <c r="D100" s="2"/>
      <c r="E100" s="2"/>
    </row>
    <row r="101" spans="2:5" ht="15" customHeight="1">
      <c r="B101" s="2"/>
      <c r="C101" s="2"/>
      <c r="D101" s="2"/>
      <c r="E101" s="2"/>
    </row>
    <row r="102" spans="2:5" ht="15" customHeight="1">
      <c r="B102" s="2"/>
      <c r="C102" s="2"/>
      <c r="D102" s="2"/>
      <c r="E102" s="2"/>
    </row>
    <row r="103" spans="2:5" ht="15" customHeight="1">
      <c r="B103" s="2"/>
      <c r="C103" s="2"/>
      <c r="D103" s="2"/>
      <c r="E103" s="2"/>
    </row>
    <row r="104" spans="2:5" ht="15" customHeight="1">
      <c r="B104" s="2"/>
      <c r="C104" s="2"/>
      <c r="D104" s="2"/>
      <c r="E104" s="2"/>
    </row>
    <row r="105" spans="2:5" ht="15" customHeight="1">
      <c r="B105" s="2"/>
      <c r="C105" s="2"/>
      <c r="D105" s="2"/>
      <c r="E105" s="2"/>
    </row>
    <row r="106" spans="2:5" ht="15" customHeight="1">
      <c r="B106" s="2"/>
      <c r="C106" s="2"/>
      <c r="D106" s="2"/>
      <c r="E106" s="2"/>
    </row>
  </sheetData>
  <mergeCells count="8">
    <mergeCell ref="B61:C61"/>
    <mergeCell ref="B33:E33"/>
    <mergeCell ref="B38:C38"/>
    <mergeCell ref="B32:E32"/>
    <mergeCell ref="B34:E34"/>
    <mergeCell ref="B35:E35"/>
    <mergeCell ref="B37:E37"/>
    <mergeCell ref="B36:E36"/>
  </mergeCells>
  <pageMargins left="0.70866141732283472" right="0.70866141732283472" top="0.74803149606299213" bottom="0.74803149606299213" header="0.31496062992125984" footer="0.31496062992125984"/>
  <pageSetup scale="8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4"/>
  <sheetViews>
    <sheetView view="pageBreakPreview" zoomScale="120" zoomScaleNormal="100" zoomScaleSheetLayoutView="120" workbookViewId="0">
      <selection activeCell="G15" sqref="G15"/>
    </sheetView>
  </sheetViews>
  <sheetFormatPr defaultColWidth="21.5" defaultRowHeight="12"/>
  <cols>
    <col min="1" max="1" width="2.5" style="18" customWidth="1"/>
    <col min="2" max="2" width="65.33203125" style="18" customWidth="1"/>
    <col min="3" max="3" width="10.83203125" style="178" customWidth="1"/>
    <col min="4" max="5" width="14.83203125" style="18" customWidth="1"/>
    <col min="6" max="16384" width="21.5" style="18"/>
  </cols>
  <sheetData>
    <row r="1" spans="2:8" ht="12.75" customHeight="1">
      <c r="B1" s="30" t="s">
        <v>0</v>
      </c>
      <c r="C1" s="372"/>
      <c r="F1" s="29"/>
    </row>
    <row r="2" spans="2:8" ht="12.75" customHeight="1">
      <c r="B2" s="30" t="s">
        <v>30</v>
      </c>
      <c r="C2" s="372"/>
      <c r="F2" s="29"/>
    </row>
    <row r="3" spans="2:8" ht="12.75" customHeight="1">
      <c r="B3" s="29" t="s">
        <v>127</v>
      </c>
      <c r="C3" s="369"/>
      <c r="F3" s="29"/>
    </row>
    <row r="4" spans="2:8" ht="12.75" customHeight="1">
      <c r="B4" s="18" t="s">
        <v>2</v>
      </c>
      <c r="F4" s="29"/>
    </row>
    <row r="5" spans="2:8" ht="12.75" customHeight="1">
      <c r="D5" s="169"/>
      <c r="E5" s="169"/>
    </row>
    <row r="6" spans="2:8" ht="12.75" customHeight="1">
      <c r="B6" s="398"/>
      <c r="C6" s="399"/>
      <c r="D6" s="169"/>
      <c r="E6" s="169"/>
    </row>
    <row r="7" spans="2:8" ht="12.75" customHeight="1">
      <c r="B7" s="13"/>
      <c r="C7" s="163" t="s">
        <v>3</v>
      </c>
      <c r="D7" s="400">
        <v>2023</v>
      </c>
      <c r="E7" s="401">
        <v>2022</v>
      </c>
      <c r="F7" s="29"/>
      <c r="H7" s="29"/>
    </row>
    <row r="8" spans="2:8" ht="12.75" customHeight="1">
      <c r="B8" s="358" t="s">
        <v>77</v>
      </c>
      <c r="C8" s="373"/>
      <c r="D8" s="127">
        <v>445</v>
      </c>
      <c r="E8" s="128">
        <v>-148</v>
      </c>
      <c r="F8" s="29"/>
    </row>
    <row r="9" spans="2:8" ht="12.75" customHeight="1">
      <c r="B9" s="359" t="s">
        <v>31</v>
      </c>
      <c r="C9" s="374"/>
      <c r="D9" s="108"/>
      <c r="E9" s="101"/>
      <c r="F9" s="29"/>
    </row>
    <row r="10" spans="2:8" ht="12.75" customHeight="1">
      <c r="B10" s="385" t="s">
        <v>32</v>
      </c>
      <c r="C10" s="375"/>
      <c r="D10" s="109"/>
      <c r="E10" s="102"/>
      <c r="F10" s="29"/>
    </row>
    <row r="11" spans="2:8" ht="12.75" customHeight="1">
      <c r="B11" s="386" t="s">
        <v>33</v>
      </c>
      <c r="C11" s="375"/>
      <c r="D11" s="109"/>
      <c r="E11" s="102"/>
      <c r="F11" s="29"/>
    </row>
    <row r="12" spans="2:8" ht="12.75" customHeight="1">
      <c r="B12" s="387" t="s">
        <v>212</v>
      </c>
      <c r="C12" s="369"/>
      <c r="D12" s="47">
        <v>63</v>
      </c>
      <c r="E12" s="76">
        <v>-93</v>
      </c>
      <c r="F12" s="29"/>
    </row>
    <row r="13" spans="2:8" ht="12.75" customHeight="1">
      <c r="B13" s="387" t="s">
        <v>160</v>
      </c>
      <c r="C13" s="369"/>
      <c r="D13" s="47">
        <v>52</v>
      </c>
      <c r="E13" s="76">
        <v>62</v>
      </c>
      <c r="F13" s="29"/>
    </row>
    <row r="14" spans="2:8" ht="12.75" customHeight="1">
      <c r="B14" s="388" t="s">
        <v>234</v>
      </c>
      <c r="C14" s="369">
        <v>9</v>
      </c>
      <c r="D14" s="47">
        <v>-31</v>
      </c>
      <c r="E14" s="76">
        <v>8</v>
      </c>
      <c r="F14" s="29"/>
    </row>
    <row r="15" spans="2:8" ht="12.75" customHeight="1">
      <c r="B15" s="362"/>
      <c r="C15" s="376"/>
      <c r="D15" s="48">
        <f>SUM(D12:D14)</f>
        <v>84</v>
      </c>
      <c r="E15" s="83">
        <f>SUM(E12:E14)</f>
        <v>-23</v>
      </c>
      <c r="F15" s="29"/>
    </row>
    <row r="16" spans="2:8" ht="12.75" customHeight="1">
      <c r="B16" s="386" t="s">
        <v>103</v>
      </c>
      <c r="C16" s="375"/>
      <c r="D16" s="108"/>
      <c r="E16" s="101"/>
      <c r="F16" s="29"/>
    </row>
    <row r="17" spans="1:6" ht="12.75" customHeight="1">
      <c r="B17" s="387" t="s">
        <v>70</v>
      </c>
      <c r="C17" s="369"/>
      <c r="D17" s="47">
        <v>22</v>
      </c>
      <c r="E17" s="76">
        <v>-19</v>
      </c>
      <c r="F17" s="29"/>
    </row>
    <row r="18" spans="1:6" ht="12.75" customHeight="1">
      <c r="B18" s="389" t="s">
        <v>34</v>
      </c>
      <c r="C18" s="374"/>
      <c r="D18" s="108"/>
      <c r="E18" s="101"/>
      <c r="F18" s="29"/>
    </row>
    <row r="19" spans="1:6" ht="12.75" customHeight="1">
      <c r="B19" s="390" t="s">
        <v>35</v>
      </c>
      <c r="C19" s="377"/>
      <c r="D19" s="49">
        <v>0</v>
      </c>
      <c r="E19" s="90">
        <v>0</v>
      </c>
      <c r="F19" s="29"/>
    </row>
    <row r="20" spans="1:6" ht="12.75" customHeight="1">
      <c r="B20" s="391" t="s">
        <v>36</v>
      </c>
      <c r="C20" s="372"/>
      <c r="D20" s="109"/>
      <c r="E20" s="102"/>
      <c r="F20" s="29"/>
    </row>
    <row r="21" spans="1:6" ht="12.75" customHeight="1">
      <c r="B21" s="386" t="s">
        <v>74</v>
      </c>
      <c r="C21" s="375"/>
      <c r="D21" s="109"/>
      <c r="E21" s="102"/>
      <c r="F21" s="29"/>
    </row>
    <row r="22" spans="1:6" ht="12.75" customHeight="1">
      <c r="B22" s="388" t="s">
        <v>168</v>
      </c>
      <c r="C22" s="154"/>
      <c r="D22" s="49">
        <v>-4</v>
      </c>
      <c r="E22" s="90">
        <v>-7</v>
      </c>
      <c r="F22" s="29"/>
    </row>
    <row r="23" spans="1:6" ht="12.75" customHeight="1">
      <c r="B23" s="392" t="s">
        <v>37</v>
      </c>
      <c r="C23" s="372"/>
      <c r="D23" s="109"/>
      <c r="E23" s="102"/>
      <c r="F23" s="29"/>
    </row>
    <row r="24" spans="1:6" ht="12.75" customHeight="1">
      <c r="B24" s="387" t="s">
        <v>69</v>
      </c>
      <c r="C24" s="369">
        <v>21</v>
      </c>
      <c r="D24" s="47">
        <v>-227</v>
      </c>
      <c r="E24" s="76">
        <v>565</v>
      </c>
      <c r="F24" s="29"/>
    </row>
    <row r="25" spans="1:6" ht="12.75" customHeight="1">
      <c r="B25" s="360" t="s">
        <v>38</v>
      </c>
      <c r="C25" s="378"/>
      <c r="D25" s="48">
        <f>SUM(D15+D17+D19+D22+D24)</f>
        <v>-125</v>
      </c>
      <c r="E25" s="83">
        <f>SUM(E15+E17+E19+E22+E24)</f>
        <v>516</v>
      </c>
      <c r="F25" s="29"/>
    </row>
    <row r="26" spans="1:6" ht="12.75" customHeight="1" thickBot="1">
      <c r="B26" s="361" t="s">
        <v>167</v>
      </c>
      <c r="C26" s="379"/>
      <c r="D26" s="64">
        <f>D25+D8</f>
        <v>320</v>
      </c>
      <c r="E26" s="92">
        <f>E25+E8</f>
        <v>368</v>
      </c>
      <c r="F26" s="29"/>
    </row>
    <row r="27" spans="1:6" ht="12.75" customHeight="1">
      <c r="B27" s="363" t="s">
        <v>86</v>
      </c>
      <c r="C27" s="380"/>
      <c r="D27" s="61"/>
      <c r="E27" s="33"/>
      <c r="F27" s="29"/>
    </row>
    <row r="28" spans="1:6" ht="12.75" customHeight="1">
      <c r="B28" s="393" t="s">
        <v>105</v>
      </c>
      <c r="C28" s="144"/>
      <c r="D28" s="61">
        <v>365</v>
      </c>
      <c r="E28" s="33">
        <v>388</v>
      </c>
      <c r="F28" s="29"/>
    </row>
    <row r="29" spans="1:6" ht="12.75" customHeight="1">
      <c r="B29" s="393" t="s">
        <v>161</v>
      </c>
      <c r="C29" s="144"/>
      <c r="D29" s="47">
        <v>-45</v>
      </c>
      <c r="E29" s="76">
        <v>-20</v>
      </c>
      <c r="F29" s="29"/>
    </row>
    <row r="30" spans="1:6" ht="12.75" customHeight="1" thickBot="1">
      <c r="B30" s="63"/>
      <c r="C30" s="161"/>
      <c r="D30" s="64">
        <f>D28+D29</f>
        <v>320</v>
      </c>
      <c r="E30" s="92">
        <f>E28+E29</f>
        <v>368</v>
      </c>
      <c r="F30" s="29"/>
    </row>
    <row r="31" spans="1:6" ht="12.75" customHeight="1">
      <c r="A31" s="231">
        <v>-1</v>
      </c>
      <c r="B31" s="558" t="s">
        <v>226</v>
      </c>
      <c r="C31" s="558"/>
      <c r="D31" s="558"/>
      <c r="E31" s="558"/>
      <c r="F31" s="29"/>
    </row>
    <row r="32" spans="1:6" s="529" customFormat="1" ht="22.5" customHeight="1">
      <c r="A32" s="198">
        <v>-2</v>
      </c>
      <c r="B32" s="558" t="s">
        <v>235</v>
      </c>
      <c r="C32" s="558"/>
      <c r="D32" s="558"/>
      <c r="E32" s="558"/>
      <c r="F32" s="85"/>
    </row>
    <row r="33" spans="1:7" ht="22.5" customHeight="1">
      <c r="A33" s="198">
        <v>-3</v>
      </c>
      <c r="B33" s="558" t="s">
        <v>219</v>
      </c>
      <c r="C33" s="558"/>
      <c r="D33" s="558"/>
      <c r="E33" s="558"/>
      <c r="F33" s="29"/>
      <c r="G33" s="137"/>
    </row>
    <row r="34" spans="1:7" ht="12.75">
      <c r="B34" s="140"/>
      <c r="C34" s="140"/>
      <c r="D34" s="140"/>
      <c r="E34" s="140"/>
      <c r="G34" s="137"/>
    </row>
    <row r="35" spans="1:7" ht="12.75" customHeight="1">
      <c r="B35" s="177" t="s">
        <v>165</v>
      </c>
      <c r="C35" s="381"/>
      <c r="D35" s="119"/>
      <c r="F35" s="29"/>
    </row>
    <row r="36" spans="1:7" ht="15" customHeight="1"/>
    <row r="37" spans="1:7" ht="15" customHeight="1">
      <c r="B37" s="131"/>
      <c r="C37" s="382"/>
    </row>
    <row r="38" spans="1:7" ht="15" customHeight="1">
      <c r="B38" s="130"/>
      <c r="C38" s="383"/>
    </row>
    <row r="39" spans="1:7" ht="15" customHeight="1">
      <c r="B39" s="129"/>
      <c r="C39" s="384"/>
    </row>
    <row r="40" spans="1:7" ht="15" customHeight="1"/>
    <row r="41" spans="1:7" ht="15" customHeight="1"/>
    <row r="42" spans="1:7" ht="15" customHeight="1"/>
    <row r="43" spans="1:7" ht="15" customHeight="1"/>
    <row r="44" spans="1:7" ht="15" customHeight="1"/>
    <row r="45" spans="1:7" ht="15" customHeight="1"/>
    <row r="46" spans="1:7" ht="15" customHeight="1"/>
    <row r="47" spans="1:7" ht="15" customHeight="1"/>
    <row r="48" spans="1:7" ht="15" customHeight="1"/>
    <row r="49" spans="2:2" ht="15" customHeight="1"/>
    <row r="50" spans="2:2" ht="15" customHeight="1"/>
    <row r="51" spans="2:2" ht="15" customHeight="1"/>
    <row r="52" spans="2:2" ht="15" customHeight="1">
      <c r="B52" s="178"/>
    </row>
    <row r="53" spans="2:2" ht="15" customHeight="1"/>
    <row r="54" spans="2:2" ht="15" customHeight="1"/>
    <row r="55" spans="2:2" ht="15" customHeight="1"/>
    <row r="56" spans="2:2" ht="15" customHeight="1"/>
    <row r="57" spans="2:2" ht="15" customHeight="1"/>
    <row r="58" spans="2:2" ht="15" customHeight="1"/>
    <row r="59" spans="2:2" ht="15" customHeight="1"/>
    <row r="60" spans="2:2" ht="15" customHeight="1"/>
    <row r="61" spans="2:2" ht="15" customHeight="1"/>
    <row r="62" spans="2:2" ht="15" customHeight="1"/>
    <row r="63" spans="2:2" ht="15" customHeight="1"/>
    <row r="64" spans="2:2"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sheetData>
  <mergeCells count="3">
    <mergeCell ref="B31:E31"/>
    <mergeCell ref="B33:E33"/>
    <mergeCell ref="B32:E32"/>
  </mergeCells>
  <pageMargins left="0.70866141732283472" right="0.70866141732283472" top="0.74803149606299213" bottom="0.74803149606299213" header="0.31496062992125984" footer="0.31496062992125984"/>
  <pageSetup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98"/>
  <sheetViews>
    <sheetView view="pageBreakPreview" zoomScale="120" zoomScaleNormal="100" zoomScaleSheetLayoutView="120" workbookViewId="0">
      <selection activeCell="F24" sqref="F24"/>
    </sheetView>
  </sheetViews>
  <sheetFormatPr defaultColWidth="21.5" defaultRowHeight="12"/>
  <cols>
    <col min="1" max="1" width="75.83203125" style="29" customWidth="1"/>
    <col min="2" max="2" width="10.83203125" style="29" customWidth="1"/>
    <col min="3" max="4" width="14.83203125" style="29" customWidth="1"/>
    <col min="5" max="5" width="8" style="29" customWidth="1"/>
    <col min="6" max="16384" width="21.5" style="29"/>
  </cols>
  <sheetData>
    <row r="1" spans="1:5" ht="12.75" customHeight="1">
      <c r="A1" s="169" t="s">
        <v>0</v>
      </c>
      <c r="B1" s="169"/>
      <c r="C1" s="85"/>
      <c r="D1" s="85"/>
      <c r="E1" s="132"/>
    </row>
    <row r="2" spans="1:5" ht="12.75" customHeight="1">
      <c r="A2" s="169" t="s">
        <v>39</v>
      </c>
      <c r="B2" s="169"/>
      <c r="C2" s="169"/>
      <c r="D2" s="169"/>
      <c r="E2" s="132"/>
    </row>
    <row r="3" spans="1:5" ht="12.75" customHeight="1">
      <c r="A3" s="85" t="s">
        <v>40</v>
      </c>
      <c r="B3" s="85"/>
      <c r="C3" s="85"/>
      <c r="D3" s="85"/>
      <c r="E3" s="132"/>
    </row>
    <row r="4" spans="1:5" ht="12.75" customHeight="1">
      <c r="A4" s="85" t="s">
        <v>2</v>
      </c>
      <c r="B4" s="85"/>
      <c r="C4" s="85"/>
      <c r="D4" s="85"/>
      <c r="E4" s="132"/>
    </row>
    <row r="5" spans="1:5" ht="12.75" customHeight="1">
      <c r="A5" s="85"/>
      <c r="B5" s="85"/>
      <c r="C5" s="85"/>
      <c r="D5" s="85"/>
      <c r="E5" s="132"/>
    </row>
    <row r="6" spans="1:5" ht="12.75" customHeight="1">
      <c r="A6" s="62"/>
      <c r="B6" s="62"/>
      <c r="C6" s="394">
        <v>44926</v>
      </c>
      <c r="D6" s="395">
        <v>43100</v>
      </c>
      <c r="E6" s="132"/>
    </row>
    <row r="7" spans="1:5" ht="12.75" customHeight="1">
      <c r="A7" s="153"/>
      <c r="B7" s="154" t="s">
        <v>3</v>
      </c>
      <c r="C7" s="25">
        <v>2023</v>
      </c>
      <c r="D7" s="26">
        <v>2022</v>
      </c>
      <c r="E7" s="119"/>
    </row>
    <row r="8" spans="1:5" ht="12.75" customHeight="1">
      <c r="A8" s="155" t="s">
        <v>41</v>
      </c>
      <c r="B8" s="156"/>
      <c r="C8" s="55"/>
      <c r="D8" s="55"/>
      <c r="E8" s="132"/>
    </row>
    <row r="9" spans="1:5" ht="12.75" customHeight="1">
      <c r="A9" s="69" t="s">
        <v>42</v>
      </c>
      <c r="B9" s="144">
        <v>12</v>
      </c>
      <c r="C9" s="53">
        <v>1594</v>
      </c>
      <c r="D9" s="103">
        <v>1291</v>
      </c>
      <c r="E9" s="132"/>
    </row>
    <row r="10" spans="1:5" ht="12.75" customHeight="1">
      <c r="A10" s="69" t="s">
        <v>43</v>
      </c>
      <c r="B10" s="144">
        <v>13</v>
      </c>
      <c r="C10" s="28">
        <v>258</v>
      </c>
      <c r="D10" s="39">
        <v>252</v>
      </c>
      <c r="E10" s="132"/>
    </row>
    <row r="11" spans="1:5" ht="12.75" customHeight="1">
      <c r="A11" s="69" t="s">
        <v>71</v>
      </c>
      <c r="B11" s="144">
        <v>14</v>
      </c>
      <c r="C11" s="28">
        <v>84</v>
      </c>
      <c r="D11" s="39">
        <v>67</v>
      </c>
      <c r="E11" s="132"/>
    </row>
    <row r="12" spans="1:5" ht="12.75" customHeight="1">
      <c r="A12" s="69" t="s">
        <v>44</v>
      </c>
      <c r="B12" s="157">
        <v>15</v>
      </c>
      <c r="C12" s="28">
        <v>3768</v>
      </c>
      <c r="D12" s="39">
        <v>3322</v>
      </c>
      <c r="E12" s="132"/>
    </row>
    <row r="13" spans="1:5" ht="12.75" customHeight="1">
      <c r="A13" s="69" t="s">
        <v>45</v>
      </c>
      <c r="B13" s="157">
        <v>17</v>
      </c>
      <c r="C13" s="28">
        <v>97</v>
      </c>
      <c r="D13" s="39">
        <v>472</v>
      </c>
      <c r="E13" s="132"/>
    </row>
    <row r="14" spans="1:5" ht="12.75" customHeight="1">
      <c r="A14" s="69" t="s">
        <v>46</v>
      </c>
      <c r="B14" s="157">
        <v>18</v>
      </c>
      <c r="C14" s="28">
        <v>133</v>
      </c>
      <c r="D14" s="39">
        <v>181</v>
      </c>
      <c r="E14" s="132"/>
    </row>
    <row r="15" spans="1:5" ht="12.75" customHeight="1">
      <c r="A15" s="82" t="s">
        <v>47</v>
      </c>
      <c r="B15" s="158"/>
      <c r="C15" s="110">
        <f>SUM(C9:C14)</f>
        <v>5934</v>
      </c>
      <c r="D15" s="104">
        <f>SUM(D9:D14)</f>
        <v>5585</v>
      </c>
      <c r="E15" s="132"/>
    </row>
    <row r="16" spans="1:5" ht="12.75" customHeight="1">
      <c r="A16" s="159" t="s">
        <v>48</v>
      </c>
      <c r="B16" s="156">
        <v>19</v>
      </c>
      <c r="C16" s="28">
        <v>1375</v>
      </c>
      <c r="D16" s="39">
        <v>1214</v>
      </c>
      <c r="E16" s="132"/>
    </row>
    <row r="17" spans="1:5" ht="12.75" customHeight="1">
      <c r="A17" s="29" t="s">
        <v>49</v>
      </c>
      <c r="B17" s="144">
        <v>20</v>
      </c>
      <c r="C17" s="28">
        <v>3566</v>
      </c>
      <c r="D17" s="39">
        <v>3873</v>
      </c>
      <c r="E17" s="132"/>
    </row>
    <row r="18" spans="1:5" ht="12.75" customHeight="1">
      <c r="A18" s="29" t="s">
        <v>6</v>
      </c>
      <c r="B18" s="144">
        <v>9</v>
      </c>
      <c r="C18" s="28">
        <v>455</v>
      </c>
      <c r="D18" s="39">
        <v>381</v>
      </c>
      <c r="E18" s="132"/>
    </row>
    <row r="19" spans="1:5" ht="12.75" customHeight="1">
      <c r="A19" s="29" t="s">
        <v>45</v>
      </c>
      <c r="B19" s="157">
        <v>17</v>
      </c>
      <c r="C19" s="28">
        <v>757</v>
      </c>
      <c r="D19" s="39">
        <v>899</v>
      </c>
      <c r="E19" s="132"/>
    </row>
    <row r="20" spans="1:5" ht="12.75" customHeight="1">
      <c r="A20" s="1" t="s">
        <v>46</v>
      </c>
      <c r="B20" s="160">
        <v>18</v>
      </c>
      <c r="C20" s="60">
        <v>371</v>
      </c>
      <c r="D20" s="40">
        <v>372</v>
      </c>
      <c r="E20" s="132"/>
    </row>
    <row r="21" spans="1:5" ht="12.75" customHeight="1">
      <c r="A21" s="82" t="s">
        <v>50</v>
      </c>
      <c r="B21" s="158"/>
      <c r="C21" s="110">
        <f>SUM(C16:C20)</f>
        <v>6524</v>
      </c>
      <c r="D21" s="104">
        <f>SUM(D16:D20)</f>
        <v>6739</v>
      </c>
      <c r="E21" s="132"/>
    </row>
    <row r="22" spans="1:5" ht="12.75" customHeight="1" thickBot="1">
      <c r="A22" s="63"/>
      <c r="B22" s="161"/>
      <c r="C22" s="44">
        <f>SUM(C15,C21)</f>
        <v>12458</v>
      </c>
      <c r="D22" s="41">
        <f>SUM(D15,D21)</f>
        <v>12324</v>
      </c>
      <c r="E22" s="132"/>
    </row>
    <row r="23" spans="1:5" ht="12.75" customHeight="1">
      <c r="A23" s="93" t="s">
        <v>51</v>
      </c>
      <c r="B23" s="162"/>
      <c r="C23" s="56"/>
      <c r="D23" s="42"/>
      <c r="E23" s="119"/>
    </row>
    <row r="24" spans="1:5" ht="12.75" customHeight="1">
      <c r="A24" s="29" t="s">
        <v>52</v>
      </c>
      <c r="B24" s="144">
        <v>22</v>
      </c>
      <c r="C24" s="45">
        <v>1820</v>
      </c>
      <c r="D24" s="38">
        <v>1286</v>
      </c>
      <c r="E24" s="132"/>
    </row>
    <row r="25" spans="1:5" ht="12.75" customHeight="1">
      <c r="A25" s="29" t="s">
        <v>53</v>
      </c>
      <c r="B25" s="157">
        <v>23</v>
      </c>
      <c r="C25" s="112">
        <v>78</v>
      </c>
      <c r="D25" s="39">
        <v>82</v>
      </c>
      <c r="E25" s="133"/>
    </row>
    <row r="26" spans="1:5" ht="12.75" customHeight="1">
      <c r="A26" s="29" t="s">
        <v>72</v>
      </c>
      <c r="B26" s="144">
        <v>14</v>
      </c>
      <c r="C26" s="112">
        <v>3455</v>
      </c>
      <c r="D26" s="39">
        <v>3290</v>
      </c>
      <c r="E26" s="133"/>
    </row>
    <row r="27" spans="1:5" ht="12.75" customHeight="1">
      <c r="A27" s="29" t="s">
        <v>78</v>
      </c>
      <c r="B27" s="157">
        <v>24</v>
      </c>
      <c r="C27" s="112">
        <v>148</v>
      </c>
      <c r="D27" s="39">
        <v>345</v>
      </c>
      <c r="E27" s="133"/>
    </row>
    <row r="28" spans="1:5" ht="12.75" customHeight="1">
      <c r="A28" s="29" t="s">
        <v>79</v>
      </c>
      <c r="B28" s="157">
        <v>25</v>
      </c>
      <c r="C28" s="134">
        <v>437</v>
      </c>
      <c r="D28" s="39">
        <v>434</v>
      </c>
      <c r="E28" s="133"/>
    </row>
    <row r="29" spans="1:5" ht="12.75" customHeight="1">
      <c r="A29" s="82" t="s">
        <v>54</v>
      </c>
      <c r="B29" s="158"/>
      <c r="C29" s="57">
        <f>SUM(C24:C28)</f>
        <v>5938</v>
      </c>
      <c r="D29" s="104">
        <f>SUM(D24:D28)</f>
        <v>5437</v>
      </c>
      <c r="E29" s="132"/>
    </row>
    <row r="30" spans="1:5" ht="12.75" customHeight="1">
      <c r="A30" s="159" t="s">
        <v>53</v>
      </c>
      <c r="B30" s="164">
        <v>23</v>
      </c>
      <c r="C30" s="112">
        <v>90</v>
      </c>
      <c r="D30" s="39">
        <v>152</v>
      </c>
      <c r="E30" s="132"/>
    </row>
    <row r="31" spans="1:5" ht="12.75" customHeight="1">
      <c r="A31" s="29" t="s">
        <v>72</v>
      </c>
      <c r="B31" s="144">
        <v>14</v>
      </c>
      <c r="C31" s="112">
        <v>1209</v>
      </c>
      <c r="D31" s="39">
        <v>1444</v>
      </c>
      <c r="E31" s="132"/>
    </row>
    <row r="32" spans="1:5" ht="12.75" customHeight="1">
      <c r="A32" s="29" t="s">
        <v>55</v>
      </c>
      <c r="B32" s="157">
        <v>26</v>
      </c>
      <c r="C32" s="112">
        <v>5607</v>
      </c>
      <c r="D32" s="39">
        <v>5980</v>
      </c>
      <c r="E32" s="132"/>
    </row>
    <row r="33" spans="1:5" ht="12.75" customHeight="1">
      <c r="A33" s="29" t="s">
        <v>37</v>
      </c>
      <c r="B33" s="144">
        <v>21</v>
      </c>
      <c r="C33" s="112">
        <v>803</v>
      </c>
      <c r="D33" s="39">
        <v>598</v>
      </c>
      <c r="E33" s="132"/>
    </row>
    <row r="34" spans="1:5" ht="12.75" customHeight="1">
      <c r="A34" s="29" t="s">
        <v>78</v>
      </c>
      <c r="B34" s="157">
        <v>24</v>
      </c>
      <c r="C34" s="112">
        <v>972</v>
      </c>
      <c r="D34" s="39">
        <v>1207</v>
      </c>
      <c r="E34" s="132"/>
    </row>
    <row r="35" spans="1:5" ht="12.75" customHeight="1">
      <c r="A35" s="1" t="s">
        <v>79</v>
      </c>
      <c r="B35" s="160">
        <v>25</v>
      </c>
      <c r="C35" s="134">
        <v>243</v>
      </c>
      <c r="D35" s="40">
        <v>268</v>
      </c>
      <c r="E35" s="132"/>
    </row>
    <row r="36" spans="1:5" ht="12.75" customHeight="1">
      <c r="A36" s="82" t="s">
        <v>56</v>
      </c>
      <c r="B36" s="158"/>
      <c r="C36" s="134">
        <f>SUM(C30:C35)</f>
        <v>8924</v>
      </c>
      <c r="D36" s="40">
        <f>SUM(D30:D35)</f>
        <v>9649</v>
      </c>
      <c r="E36" s="132"/>
    </row>
    <row r="37" spans="1:5" ht="12.75" customHeight="1">
      <c r="A37" s="165"/>
      <c r="B37" s="158"/>
      <c r="C37" s="134">
        <f>C29+C36</f>
        <v>14862</v>
      </c>
      <c r="D37" s="40">
        <f>D29+D36</f>
        <v>15086</v>
      </c>
      <c r="E37" s="132"/>
    </row>
    <row r="38" spans="1:5" ht="12.75" customHeight="1">
      <c r="A38" s="155" t="s">
        <v>68</v>
      </c>
      <c r="B38" s="156"/>
      <c r="C38" s="58"/>
      <c r="D38" s="39"/>
      <c r="E38" s="132"/>
    </row>
    <row r="39" spans="1:5" ht="12.75" customHeight="1">
      <c r="A39" s="29" t="s">
        <v>57</v>
      </c>
      <c r="B39" s="144"/>
      <c r="C39" s="112">
        <v>-2404</v>
      </c>
      <c r="D39" s="40">
        <v>-2762</v>
      </c>
      <c r="E39" s="132"/>
    </row>
    <row r="40" spans="1:5" ht="12.75" customHeight="1" thickBot="1">
      <c r="A40" s="63"/>
      <c r="B40" s="161"/>
      <c r="C40" s="44">
        <f>SUM(C37,C39)</f>
        <v>12458</v>
      </c>
      <c r="D40" s="105">
        <f>SUM(D37,D39)</f>
        <v>12324</v>
      </c>
      <c r="E40" s="132"/>
    </row>
    <row r="41" spans="1:5" ht="12.75" customHeight="1">
      <c r="A41" s="139" t="s">
        <v>58</v>
      </c>
      <c r="B41" s="166">
        <v>36</v>
      </c>
      <c r="C41" s="167"/>
      <c r="D41" s="167"/>
      <c r="E41" s="132"/>
    </row>
    <row r="42" spans="1:5" ht="12.75" customHeight="1">
      <c r="A42" s="555"/>
      <c r="B42" s="555"/>
      <c r="C42" s="555"/>
      <c r="D42" s="555"/>
      <c r="E42" s="119"/>
    </row>
    <row r="43" spans="1:5" ht="12.75" customHeight="1">
      <c r="A43" s="558" t="s">
        <v>166</v>
      </c>
      <c r="B43" s="558"/>
      <c r="C43" s="558"/>
      <c r="D43" s="558"/>
      <c r="E43" s="132"/>
    </row>
    <row r="44" spans="1:5" ht="15" customHeight="1">
      <c r="A44" s="140"/>
      <c r="B44" s="140"/>
      <c r="C44" s="59"/>
      <c r="D44" s="140"/>
      <c r="E44" s="119"/>
    </row>
    <row r="46" spans="1:5" ht="15" customHeight="1"/>
    <row r="47" spans="1:5" ht="15" customHeight="1"/>
    <row r="48" spans="1:5" ht="15" customHeight="1">
      <c r="A48" s="559"/>
      <c r="B48" s="559"/>
      <c r="C48" s="559"/>
      <c r="D48" s="559"/>
    </row>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sheetData>
  <mergeCells count="3">
    <mergeCell ref="A48:D48"/>
    <mergeCell ref="A43:D43"/>
    <mergeCell ref="A42:D42"/>
  </mergeCells>
  <pageMargins left="0.70866141732283505" right="0.70866141732283505" top="0.74803149606299202" bottom="0.74803149606299202" header="0.31496062992126" footer="0.31496062992126"/>
  <pageSetup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1454B-05DD-4F4E-9339-87C561CC457B}">
  <sheetPr>
    <pageSetUpPr fitToPage="1"/>
  </sheetPr>
  <dimension ref="A1:AB77"/>
  <sheetViews>
    <sheetView view="pageBreakPreview" zoomScale="120" zoomScaleNormal="100" zoomScaleSheetLayoutView="120" workbookViewId="0">
      <selection activeCell="Y17" sqref="Y17"/>
    </sheetView>
  </sheetViews>
  <sheetFormatPr defaultColWidth="21.5" defaultRowHeight="12.75"/>
  <cols>
    <col min="1" max="1" width="2.5" style="12" customWidth="1"/>
    <col min="2" max="2" width="39.1640625" style="12" customWidth="1"/>
    <col min="3" max="3" width="0.83203125" style="12" customWidth="1"/>
    <col min="4" max="4" width="10.83203125" style="12" customWidth="1"/>
    <col min="5" max="5" width="0.83203125" style="12" customWidth="1"/>
    <col min="6" max="6" width="10.83203125" style="12" customWidth="1"/>
    <col min="7" max="7" width="0.83203125" style="12" customWidth="1"/>
    <col min="8" max="8" width="10.83203125" style="12" customWidth="1"/>
    <col min="9" max="9" width="0.83203125" style="12" customWidth="1"/>
    <col min="10" max="10" width="10.83203125" style="12" customWidth="1"/>
    <col min="11" max="11" width="0.83203125" style="12" customWidth="1"/>
    <col min="12" max="12" width="10.83203125" style="12" customWidth="1"/>
    <col min="13" max="13" width="1" style="12" customWidth="1"/>
    <col min="14" max="14" width="10.83203125" style="12" customWidth="1"/>
    <col min="15" max="15" width="0.83203125" style="12" customWidth="1"/>
    <col min="16" max="16" width="10.83203125" style="12" customWidth="1"/>
    <col min="17" max="17" width="0.83203125" style="12" customWidth="1"/>
    <col min="18" max="18" width="10.83203125" style="12" customWidth="1"/>
    <col min="19" max="19" width="0.83203125" style="12" customWidth="1"/>
    <col min="20" max="20" width="10.83203125" style="12" customWidth="1"/>
    <col min="21" max="21" width="0.83203125" style="12" customWidth="1"/>
    <col min="22" max="22" width="10.83203125" style="12" customWidth="1"/>
    <col min="23" max="23" width="0.83203125" style="12" customWidth="1"/>
    <col min="24" max="16384" width="21.5" style="12"/>
  </cols>
  <sheetData>
    <row r="1" spans="2:24" ht="12.75" customHeight="1">
      <c r="B1" s="175" t="s">
        <v>0</v>
      </c>
      <c r="C1" s="175"/>
      <c r="D1" s="175"/>
      <c r="E1" s="175"/>
      <c r="F1" s="175"/>
      <c r="G1" s="123"/>
      <c r="H1" s="123"/>
      <c r="M1" s="17"/>
      <c r="N1" s="17"/>
      <c r="O1" s="17"/>
      <c r="P1" s="17"/>
      <c r="Q1" s="17"/>
      <c r="R1" s="17"/>
      <c r="S1" s="17"/>
      <c r="T1" s="17"/>
      <c r="U1" s="17"/>
      <c r="V1" s="17"/>
      <c r="X1" s="135"/>
    </row>
    <row r="2" spans="2:24" ht="12.75" customHeight="1">
      <c r="B2" s="175" t="s">
        <v>59</v>
      </c>
      <c r="C2" s="175"/>
      <c r="D2" s="175"/>
      <c r="E2" s="175"/>
      <c r="F2" s="175"/>
      <c r="G2" s="175"/>
      <c r="H2" s="175"/>
      <c r="I2" s="175"/>
      <c r="J2" s="175"/>
      <c r="K2" s="175"/>
      <c r="L2" s="175"/>
      <c r="M2" s="175"/>
      <c r="N2" s="175"/>
      <c r="O2" s="17"/>
      <c r="P2" s="17"/>
      <c r="Q2" s="17"/>
      <c r="R2" s="17"/>
      <c r="S2" s="17"/>
      <c r="T2" s="17"/>
      <c r="U2" s="17"/>
      <c r="V2" s="17"/>
      <c r="X2" s="135"/>
    </row>
    <row r="3" spans="2:24" ht="12.75" customHeight="1">
      <c r="B3" s="176" t="s">
        <v>152</v>
      </c>
      <c r="C3" s="176"/>
      <c r="D3" s="176"/>
      <c r="E3" s="176"/>
      <c r="F3" s="176"/>
      <c r="G3" s="124"/>
      <c r="H3" s="124"/>
      <c r="M3" s="17"/>
      <c r="N3" s="17"/>
      <c r="O3" s="17"/>
      <c r="P3" s="17"/>
      <c r="Q3" s="17"/>
      <c r="R3" s="17"/>
      <c r="S3" s="17"/>
      <c r="T3" s="17"/>
      <c r="U3" s="17"/>
      <c r="V3" s="17"/>
      <c r="X3" s="135"/>
    </row>
    <row r="4" spans="2:24" ht="12.75" customHeight="1">
      <c r="B4" s="570" t="s">
        <v>2</v>
      </c>
      <c r="C4" s="570"/>
      <c r="D4" s="570"/>
      <c r="E4" s="570"/>
      <c r="F4" s="570"/>
      <c r="G4" s="125"/>
      <c r="H4" s="125"/>
      <c r="M4" s="17"/>
      <c r="N4" s="17"/>
      <c r="O4" s="17"/>
      <c r="P4" s="17"/>
      <c r="Q4" s="17"/>
      <c r="R4" s="17"/>
      <c r="S4" s="17"/>
      <c r="T4" s="17"/>
      <c r="U4" s="17"/>
      <c r="V4" s="17"/>
      <c r="X4" s="135"/>
    </row>
    <row r="5" spans="2:24" ht="12.75" customHeight="1">
      <c r="B5" s="125"/>
      <c r="C5" s="125"/>
      <c r="D5" s="125"/>
      <c r="E5" s="125"/>
      <c r="F5" s="125"/>
      <c r="G5" s="125"/>
      <c r="H5" s="125"/>
      <c r="M5" s="17"/>
      <c r="N5" s="17"/>
      <c r="O5" s="17"/>
      <c r="P5" s="17"/>
      <c r="Q5" s="17"/>
      <c r="R5" s="17"/>
      <c r="S5" s="17"/>
      <c r="T5" s="17"/>
      <c r="U5" s="17"/>
      <c r="V5" s="17"/>
      <c r="X5" s="120"/>
    </row>
    <row r="6" spans="2:24" ht="12.75" customHeight="1">
      <c r="B6" s="17"/>
      <c r="C6" s="569" t="s">
        <v>57</v>
      </c>
      <c r="D6" s="569"/>
      <c r="E6" s="569"/>
      <c r="F6" s="569"/>
      <c r="G6" s="569"/>
      <c r="H6" s="569"/>
      <c r="I6" s="569"/>
      <c r="J6" s="569"/>
      <c r="K6" s="569"/>
      <c r="L6" s="569"/>
      <c r="M6" s="569"/>
      <c r="N6" s="569"/>
      <c r="O6" s="569"/>
      <c r="P6" s="569"/>
      <c r="Q6" s="569"/>
      <c r="R6" s="569"/>
      <c r="S6" s="569"/>
      <c r="T6" s="569"/>
      <c r="U6" s="569"/>
      <c r="V6" s="569"/>
      <c r="X6" s="135"/>
    </row>
    <row r="7" spans="2:24" ht="24" customHeight="1">
      <c r="B7" s="17"/>
      <c r="C7" s="568" t="s">
        <v>60</v>
      </c>
      <c r="D7" s="568"/>
      <c r="E7" s="568"/>
      <c r="F7" s="568"/>
      <c r="G7" s="568"/>
      <c r="H7" s="568"/>
      <c r="I7" s="16"/>
      <c r="J7" s="569" t="s">
        <v>61</v>
      </c>
      <c r="K7" s="569"/>
      <c r="L7" s="569"/>
      <c r="O7" s="569" t="s">
        <v>62</v>
      </c>
      <c r="P7" s="569"/>
      <c r="Q7" s="569"/>
      <c r="R7" s="569"/>
      <c r="S7" s="569"/>
      <c r="T7" s="569"/>
      <c r="U7" s="17"/>
      <c r="V7" s="17"/>
      <c r="X7" s="135"/>
    </row>
    <row r="8" spans="2:24" ht="47.25" customHeight="1">
      <c r="B8" s="11"/>
      <c r="C8" s="566" t="s">
        <v>63</v>
      </c>
      <c r="D8" s="566"/>
      <c r="E8" s="566" t="s">
        <v>215</v>
      </c>
      <c r="F8" s="566"/>
      <c r="G8" s="566" t="s">
        <v>216</v>
      </c>
      <c r="H8" s="566"/>
      <c r="I8" s="565" t="s">
        <v>108</v>
      </c>
      <c r="J8" s="565"/>
      <c r="K8" s="567" t="s">
        <v>95</v>
      </c>
      <c r="L8" s="567"/>
      <c r="M8" s="565" t="s">
        <v>64</v>
      </c>
      <c r="N8" s="565"/>
      <c r="O8" s="566" t="s">
        <v>75</v>
      </c>
      <c r="P8" s="566"/>
      <c r="Q8" s="566" t="s">
        <v>65</v>
      </c>
      <c r="R8" s="566"/>
      <c r="S8" s="566" t="s">
        <v>34</v>
      </c>
      <c r="T8" s="566"/>
      <c r="U8" s="565" t="s">
        <v>237</v>
      </c>
      <c r="V8" s="565"/>
      <c r="W8" s="126"/>
      <c r="X8" s="135"/>
    </row>
    <row r="9" spans="2:24" ht="12.75" customHeight="1">
      <c r="B9" s="403" t="s">
        <v>177</v>
      </c>
      <c r="C9" s="404"/>
      <c r="D9" s="405">
        <v>347</v>
      </c>
      <c r="E9" s="406"/>
      <c r="F9" s="405">
        <v>2643</v>
      </c>
      <c r="G9" s="406"/>
      <c r="H9" s="405">
        <v>11</v>
      </c>
      <c r="I9" s="406"/>
      <c r="J9" s="405">
        <v>-3984</v>
      </c>
      <c r="K9" s="406"/>
      <c r="L9" s="405">
        <v>-2557</v>
      </c>
      <c r="M9" s="406"/>
      <c r="N9" s="405">
        <v>475</v>
      </c>
      <c r="O9" s="406"/>
      <c r="P9" s="405">
        <v>13</v>
      </c>
      <c r="Q9" s="406"/>
      <c r="R9" s="405">
        <v>-22</v>
      </c>
      <c r="S9" s="406"/>
      <c r="T9" s="405">
        <v>-15</v>
      </c>
      <c r="U9" s="406"/>
      <c r="V9" s="405">
        <f>D9+F9+H9+J9+L9+N9+P9+R9+T9</f>
        <v>-3089</v>
      </c>
      <c r="W9" s="407"/>
      <c r="X9" s="135"/>
    </row>
    <row r="10" spans="2:24" ht="12.75" customHeight="1">
      <c r="B10" s="111" t="s">
        <v>86</v>
      </c>
      <c r="C10" s="9"/>
      <c r="D10" s="70"/>
      <c r="E10" s="70"/>
      <c r="F10" s="70"/>
      <c r="G10" s="70"/>
      <c r="H10" s="70"/>
      <c r="I10" s="70"/>
      <c r="J10" s="70"/>
      <c r="K10" s="70"/>
      <c r="L10" s="70"/>
      <c r="M10" s="70"/>
      <c r="N10" s="70"/>
      <c r="O10" s="70"/>
      <c r="P10" s="70"/>
      <c r="Q10" s="70"/>
      <c r="R10" s="70"/>
      <c r="S10" s="70"/>
      <c r="T10" s="70"/>
      <c r="U10" s="70"/>
      <c r="V10" s="70"/>
      <c r="W10" s="8"/>
      <c r="X10" s="135"/>
    </row>
    <row r="11" spans="2:24" ht="12.75" customHeight="1">
      <c r="B11" s="31" t="s">
        <v>169</v>
      </c>
      <c r="C11" s="17"/>
      <c r="D11" s="50">
        <v>0</v>
      </c>
      <c r="E11" s="70"/>
      <c r="F11" s="50">
        <v>0</v>
      </c>
      <c r="G11" s="70"/>
      <c r="H11" s="50">
        <v>0</v>
      </c>
      <c r="I11" s="70"/>
      <c r="J11" s="50">
        <v>-148</v>
      </c>
      <c r="K11" s="70"/>
      <c r="L11" s="50">
        <v>0</v>
      </c>
      <c r="M11" s="70"/>
      <c r="N11" s="50">
        <v>0</v>
      </c>
      <c r="O11" s="70"/>
      <c r="P11" s="50">
        <v>0</v>
      </c>
      <c r="Q11" s="70"/>
      <c r="R11" s="50">
        <v>0</v>
      </c>
      <c r="S11" s="70"/>
      <c r="T11" s="50">
        <v>0</v>
      </c>
      <c r="U11" s="70"/>
      <c r="V11" s="50">
        <f t="shared" ref="V11:V19" si="0">D11+F11+H11+J11+L11+N11+P11+R11+T11</f>
        <v>-148</v>
      </c>
      <c r="W11" s="15"/>
      <c r="X11" s="135"/>
    </row>
    <row r="12" spans="2:24" ht="12.75" customHeight="1">
      <c r="B12" s="6" t="s">
        <v>31</v>
      </c>
      <c r="C12" s="11"/>
      <c r="D12" s="50">
        <v>0</v>
      </c>
      <c r="E12" s="71"/>
      <c r="F12" s="50">
        <v>0</v>
      </c>
      <c r="G12" s="71"/>
      <c r="H12" s="50">
        <v>0</v>
      </c>
      <c r="I12" s="71"/>
      <c r="J12" s="50">
        <v>0</v>
      </c>
      <c r="K12" s="71"/>
      <c r="L12" s="50">
        <v>565</v>
      </c>
      <c r="M12" s="71"/>
      <c r="N12" s="52">
        <v>0</v>
      </c>
      <c r="O12" s="71"/>
      <c r="P12" s="50">
        <v>-26</v>
      </c>
      <c r="Q12" s="71"/>
      <c r="R12" s="50">
        <v>-23</v>
      </c>
      <c r="S12" s="71"/>
      <c r="T12" s="50">
        <v>0</v>
      </c>
      <c r="U12" s="71"/>
      <c r="V12" s="50">
        <f t="shared" si="0"/>
        <v>516</v>
      </c>
      <c r="W12" s="5"/>
      <c r="X12" s="135"/>
    </row>
    <row r="13" spans="2:24" ht="12.75" customHeight="1">
      <c r="B13" s="10"/>
      <c r="C13" s="10"/>
      <c r="D13" s="72">
        <f>SUM(D11:D12)</f>
        <v>0</v>
      </c>
      <c r="E13" s="73"/>
      <c r="F13" s="72">
        <f>SUM(F11:F12)</f>
        <v>0</v>
      </c>
      <c r="G13" s="73"/>
      <c r="H13" s="72">
        <f>SUM(H11:H12)</f>
        <v>0</v>
      </c>
      <c r="I13" s="73"/>
      <c r="J13" s="72">
        <f>SUM(J11:J12)</f>
        <v>-148</v>
      </c>
      <c r="K13" s="73"/>
      <c r="L13" s="72">
        <f>SUM(L11:L12)</f>
        <v>565</v>
      </c>
      <c r="M13" s="72">
        <f t="shared" ref="M13:P13" si="1">SUM(M11:M12)</f>
        <v>0</v>
      </c>
      <c r="N13" s="72">
        <f t="shared" si="1"/>
        <v>0</v>
      </c>
      <c r="O13" s="72">
        <f t="shared" si="1"/>
        <v>0</v>
      </c>
      <c r="P13" s="72">
        <f t="shared" si="1"/>
        <v>-26</v>
      </c>
      <c r="Q13" s="73"/>
      <c r="R13" s="72">
        <f>SUM(R11:R12)</f>
        <v>-23</v>
      </c>
      <c r="S13" s="73"/>
      <c r="T13" s="72">
        <f>SUM(T11:T12)</f>
        <v>0</v>
      </c>
      <c r="U13" s="73"/>
      <c r="V13" s="72">
        <f>SUM(V11:V12)</f>
        <v>368</v>
      </c>
      <c r="W13" s="4"/>
      <c r="X13" s="135"/>
    </row>
    <row r="14" spans="2:24" ht="12" customHeight="1">
      <c r="B14" s="32" t="s">
        <v>236</v>
      </c>
      <c r="C14" s="17"/>
      <c r="D14" s="50">
        <v>0</v>
      </c>
      <c r="E14" s="70"/>
      <c r="F14" s="50">
        <v>0</v>
      </c>
      <c r="G14" s="70"/>
      <c r="H14" s="50">
        <v>0</v>
      </c>
      <c r="I14" s="70"/>
      <c r="J14" s="50">
        <v>-29</v>
      </c>
      <c r="K14" s="70"/>
      <c r="L14" s="50">
        <v>0</v>
      </c>
      <c r="M14" s="70"/>
      <c r="N14" s="50">
        <v>0</v>
      </c>
      <c r="O14" s="70"/>
      <c r="P14" s="50">
        <v>0</v>
      </c>
      <c r="Q14" s="70"/>
      <c r="R14" s="50">
        <v>0</v>
      </c>
      <c r="S14" s="70"/>
      <c r="T14" s="50">
        <v>0</v>
      </c>
      <c r="U14" s="70"/>
      <c r="V14" s="50">
        <f t="shared" si="0"/>
        <v>-29</v>
      </c>
      <c r="W14" s="15"/>
      <c r="X14" s="135"/>
    </row>
    <row r="15" spans="2:24" ht="12.75" customHeight="1">
      <c r="B15" s="32" t="s">
        <v>213</v>
      </c>
      <c r="C15" s="17"/>
      <c r="D15" s="50">
        <v>0</v>
      </c>
      <c r="E15" s="70"/>
      <c r="F15" s="50">
        <v>-38</v>
      </c>
      <c r="G15" s="70"/>
      <c r="H15" s="50">
        <v>0</v>
      </c>
      <c r="I15" s="70"/>
      <c r="J15" s="50">
        <v>0</v>
      </c>
      <c r="K15" s="70"/>
      <c r="L15" s="50">
        <v>0</v>
      </c>
      <c r="M15" s="70"/>
      <c r="N15" s="50">
        <v>0</v>
      </c>
      <c r="O15" s="70"/>
      <c r="P15" s="50">
        <v>0</v>
      </c>
      <c r="Q15" s="70"/>
      <c r="R15" s="50">
        <v>0</v>
      </c>
      <c r="S15" s="70"/>
      <c r="T15" s="50">
        <v>0</v>
      </c>
      <c r="U15" s="70"/>
      <c r="V15" s="50">
        <f t="shared" si="0"/>
        <v>-38</v>
      </c>
      <c r="W15" s="70"/>
      <c r="X15" s="135"/>
    </row>
    <row r="16" spans="2:24" ht="12.75" customHeight="1">
      <c r="B16" s="32" t="s">
        <v>96</v>
      </c>
      <c r="C16" s="17"/>
      <c r="D16" s="50">
        <v>0</v>
      </c>
      <c r="E16" s="70"/>
      <c r="F16" s="50">
        <v>1</v>
      </c>
      <c r="G16" s="70"/>
      <c r="H16" s="50">
        <v>0</v>
      </c>
      <c r="I16" s="70"/>
      <c r="J16" s="50">
        <v>0</v>
      </c>
      <c r="K16" s="70"/>
      <c r="L16" s="50">
        <v>0</v>
      </c>
      <c r="M16" s="70"/>
      <c r="N16" s="50">
        <v>-1</v>
      </c>
      <c r="O16" s="70"/>
      <c r="P16" s="50">
        <v>0</v>
      </c>
      <c r="Q16" s="70"/>
      <c r="R16" s="50">
        <v>0</v>
      </c>
      <c r="S16" s="70"/>
      <c r="T16" s="50">
        <v>0</v>
      </c>
      <c r="U16" s="70"/>
      <c r="V16" s="50">
        <f t="shared" si="0"/>
        <v>0</v>
      </c>
      <c r="W16" s="15"/>
      <c r="X16" s="135"/>
    </row>
    <row r="17" spans="2:24" ht="12.75" customHeight="1">
      <c r="B17" s="246" t="s">
        <v>170</v>
      </c>
      <c r="C17" s="17"/>
      <c r="D17" s="50">
        <v>0</v>
      </c>
      <c r="E17" s="70"/>
      <c r="F17" s="50">
        <v>-5</v>
      </c>
      <c r="G17" s="70"/>
      <c r="H17" s="50">
        <v>0</v>
      </c>
      <c r="I17" s="70"/>
      <c r="J17" s="50">
        <v>0</v>
      </c>
      <c r="K17" s="70"/>
      <c r="L17" s="50">
        <v>0</v>
      </c>
      <c r="M17" s="70"/>
      <c r="N17" s="50">
        <v>3</v>
      </c>
      <c r="O17" s="70"/>
      <c r="P17" s="50">
        <v>0</v>
      </c>
      <c r="Q17" s="70"/>
      <c r="R17" s="50">
        <v>0</v>
      </c>
      <c r="S17" s="70"/>
      <c r="T17" s="50">
        <v>0</v>
      </c>
      <c r="U17" s="70"/>
      <c r="V17" s="50">
        <f>D17+F17+H17+J17+L17+N17+P17+R17+T17</f>
        <v>-2</v>
      </c>
      <c r="W17" s="15"/>
      <c r="X17" s="135"/>
    </row>
    <row r="18" spans="2:24" ht="12.75" customHeight="1">
      <c r="B18" s="32" t="s">
        <v>87</v>
      </c>
      <c r="C18" s="17"/>
      <c r="D18" s="50">
        <v>0</v>
      </c>
      <c r="E18" s="70"/>
      <c r="F18" s="50">
        <v>14</v>
      </c>
      <c r="G18" s="70"/>
      <c r="H18" s="50">
        <v>0</v>
      </c>
      <c r="I18" s="70"/>
      <c r="J18" s="50">
        <v>0</v>
      </c>
      <c r="K18" s="70"/>
      <c r="L18" s="50">
        <v>0</v>
      </c>
      <c r="M18" s="70"/>
      <c r="N18" s="50">
        <v>-4</v>
      </c>
      <c r="O18" s="70"/>
      <c r="P18" s="50">
        <v>0</v>
      </c>
      <c r="Q18" s="70"/>
      <c r="R18" s="50">
        <v>0</v>
      </c>
      <c r="S18" s="70"/>
      <c r="T18" s="50">
        <v>0</v>
      </c>
      <c r="U18" s="70"/>
      <c r="V18" s="50">
        <f>D18+F18+H18+J18+L18+N18+P18+R18+T18</f>
        <v>10</v>
      </c>
      <c r="W18" s="15"/>
      <c r="X18" s="135"/>
    </row>
    <row r="19" spans="2:24" ht="12.75" customHeight="1">
      <c r="B19" s="32" t="s">
        <v>66</v>
      </c>
      <c r="C19" s="17"/>
      <c r="D19" s="50">
        <v>0</v>
      </c>
      <c r="E19" s="70"/>
      <c r="F19" s="50">
        <v>0</v>
      </c>
      <c r="G19" s="70"/>
      <c r="H19" s="50">
        <v>0</v>
      </c>
      <c r="I19" s="70"/>
      <c r="J19" s="50">
        <v>0</v>
      </c>
      <c r="K19" s="70"/>
      <c r="L19" s="50">
        <v>0</v>
      </c>
      <c r="M19" s="70"/>
      <c r="N19" s="50">
        <v>18</v>
      </c>
      <c r="O19" s="70"/>
      <c r="P19" s="50">
        <v>0</v>
      </c>
      <c r="Q19" s="70"/>
      <c r="R19" s="50">
        <v>0</v>
      </c>
      <c r="S19" s="70"/>
      <c r="T19" s="50">
        <v>0</v>
      </c>
      <c r="U19" s="70"/>
      <c r="V19" s="50">
        <f t="shared" si="0"/>
        <v>18</v>
      </c>
      <c r="W19" s="15"/>
      <c r="X19" s="135"/>
    </row>
    <row r="20" spans="2:24" ht="12.75" customHeight="1">
      <c r="B20" s="507" t="s">
        <v>179</v>
      </c>
      <c r="C20" s="404"/>
      <c r="D20" s="508">
        <f>SUM(D9,D13,D14:D19)</f>
        <v>347</v>
      </c>
      <c r="E20" s="508"/>
      <c r="F20" s="508">
        <f>SUM(F9,F13,F14:F19)</f>
        <v>2615</v>
      </c>
      <c r="G20" s="508"/>
      <c r="H20" s="508">
        <f>SUM(H9,H13,H14:H19)</f>
        <v>11</v>
      </c>
      <c r="I20" s="508"/>
      <c r="J20" s="508">
        <f>SUM(J9,J13,J14:J19)</f>
        <v>-4161</v>
      </c>
      <c r="K20" s="508"/>
      <c r="L20" s="508">
        <f>SUM(L9,L13,L14:L19)</f>
        <v>-1992</v>
      </c>
      <c r="M20" s="508"/>
      <c r="N20" s="508">
        <f>SUM(N9,N13,N14:N19)</f>
        <v>491</v>
      </c>
      <c r="O20" s="508"/>
      <c r="P20" s="508">
        <f>SUM(P9,P13,P14:P19)</f>
        <v>-13</v>
      </c>
      <c r="Q20" s="508"/>
      <c r="R20" s="508">
        <f>SUM(R9,R13,R14:R19)</f>
        <v>-45</v>
      </c>
      <c r="S20" s="508"/>
      <c r="T20" s="508">
        <f>SUM(T9,T13,T14:T19)</f>
        <v>-15</v>
      </c>
      <c r="U20" s="508"/>
      <c r="V20" s="508">
        <f>SUM(V9,V13,V14:V19)</f>
        <v>-2762</v>
      </c>
      <c r="W20" s="407"/>
      <c r="X20" s="135"/>
    </row>
    <row r="21" spans="2:24" ht="12.75" customHeight="1">
      <c r="B21" s="32" t="s">
        <v>86</v>
      </c>
      <c r="C21" s="17"/>
      <c r="D21" s="15"/>
      <c r="E21" s="15"/>
      <c r="F21" s="15"/>
      <c r="G21" s="15"/>
      <c r="H21" s="15"/>
      <c r="I21" s="15"/>
      <c r="J21" s="15"/>
      <c r="K21" s="15"/>
      <c r="L21" s="15"/>
      <c r="M21" s="15"/>
      <c r="N21" s="35"/>
      <c r="O21" s="15"/>
      <c r="P21" s="15"/>
      <c r="Q21" s="15"/>
      <c r="R21" s="15"/>
      <c r="S21" s="15"/>
      <c r="T21" s="15"/>
      <c r="U21" s="15"/>
      <c r="V21" s="15"/>
      <c r="W21" s="15"/>
      <c r="X21" s="120"/>
    </row>
    <row r="22" spans="2:24" ht="12.75" customHeight="1">
      <c r="B22" s="31" t="s">
        <v>230</v>
      </c>
      <c r="C22" s="17"/>
      <c r="D22" s="35">
        <v>0</v>
      </c>
      <c r="E22" s="35"/>
      <c r="F22" s="35">
        <v>0</v>
      </c>
      <c r="G22" s="35"/>
      <c r="H22" s="35">
        <v>0</v>
      </c>
      <c r="I22" s="15"/>
      <c r="J22" s="7">
        <v>445</v>
      </c>
      <c r="K22" s="15"/>
      <c r="L22" s="35">
        <v>0</v>
      </c>
      <c r="M22" s="15"/>
      <c r="N22" s="35">
        <v>0</v>
      </c>
      <c r="O22" s="15"/>
      <c r="P22" s="35">
        <v>0</v>
      </c>
      <c r="Q22" s="15"/>
      <c r="R22" s="51">
        <v>0</v>
      </c>
      <c r="S22" s="15"/>
      <c r="T22" s="35">
        <v>0</v>
      </c>
      <c r="U22" s="15"/>
      <c r="V22" s="7">
        <f t="shared" ref="V22:V30" si="2">D22+F22+H22+J22+L22+N22+P22+R22+T22</f>
        <v>445</v>
      </c>
      <c r="W22" s="15"/>
      <c r="X22" s="135"/>
    </row>
    <row r="23" spans="2:24" ht="12.75" customHeight="1">
      <c r="B23" s="6" t="s">
        <v>31</v>
      </c>
      <c r="C23" s="11"/>
      <c r="D23" s="35">
        <v>0</v>
      </c>
      <c r="E23" s="36"/>
      <c r="F23" s="35">
        <v>0</v>
      </c>
      <c r="G23" s="36"/>
      <c r="H23" s="35">
        <v>0</v>
      </c>
      <c r="I23" s="5"/>
      <c r="J23" s="35">
        <v>0</v>
      </c>
      <c r="K23" s="5"/>
      <c r="L23" s="7">
        <v>-227</v>
      </c>
      <c r="M23" s="5"/>
      <c r="N23" s="36">
        <v>0</v>
      </c>
      <c r="O23" s="5"/>
      <c r="P23" s="7">
        <v>18</v>
      </c>
      <c r="Q23" s="5"/>
      <c r="R23" s="7">
        <v>84</v>
      </c>
      <c r="S23" s="5"/>
      <c r="T23" s="7">
        <v>0</v>
      </c>
      <c r="U23" s="5"/>
      <c r="V23" s="7">
        <f t="shared" si="2"/>
        <v>-125</v>
      </c>
      <c r="W23" s="5"/>
      <c r="X23" s="135"/>
    </row>
    <row r="24" spans="2:24" ht="12.75" customHeight="1">
      <c r="B24" s="10"/>
      <c r="C24" s="10"/>
      <c r="D24" s="37">
        <f>SUM(D22:D23)</f>
        <v>0</v>
      </c>
      <c r="E24" s="37"/>
      <c r="F24" s="37">
        <f>SUM(F22:F23)</f>
        <v>0</v>
      </c>
      <c r="G24" s="37"/>
      <c r="H24" s="37">
        <f>SUM(H22:H23)</f>
        <v>0</v>
      </c>
      <c r="I24" s="4"/>
      <c r="J24" s="37">
        <f>SUM(J22:J23)</f>
        <v>445</v>
      </c>
      <c r="K24" s="4"/>
      <c r="L24" s="37">
        <f>SUM(L22:L23)</f>
        <v>-227</v>
      </c>
      <c r="M24" s="4"/>
      <c r="N24" s="37">
        <f>SUM(N22:N23)</f>
        <v>0</v>
      </c>
      <c r="O24" s="4"/>
      <c r="P24" s="37">
        <f>SUM(P22:P23)</f>
        <v>18</v>
      </c>
      <c r="Q24" s="4"/>
      <c r="R24" s="37">
        <f>SUM(R22:R23)</f>
        <v>84</v>
      </c>
      <c r="S24" s="4"/>
      <c r="T24" s="37">
        <f>SUM(T22:T23)</f>
        <v>0</v>
      </c>
      <c r="U24" s="4"/>
      <c r="V24" s="14">
        <f>SUM(V22:V23)</f>
        <v>320</v>
      </c>
      <c r="W24" s="4"/>
      <c r="X24" s="135"/>
    </row>
    <row r="25" spans="2:24" ht="12.75" customHeight="1">
      <c r="B25" s="32" t="s">
        <v>236</v>
      </c>
      <c r="C25" s="17"/>
      <c r="D25" s="7">
        <v>0</v>
      </c>
      <c r="E25" s="15"/>
      <c r="F25" s="7">
        <v>0</v>
      </c>
      <c r="G25" s="15"/>
      <c r="H25" s="7">
        <v>0</v>
      </c>
      <c r="I25" s="15"/>
      <c r="J25" s="7">
        <v>-31</v>
      </c>
      <c r="K25" s="15"/>
      <c r="L25" s="7">
        <v>0</v>
      </c>
      <c r="M25" s="15"/>
      <c r="N25" s="7">
        <v>0</v>
      </c>
      <c r="O25" s="15"/>
      <c r="P25" s="7">
        <v>0</v>
      </c>
      <c r="Q25" s="15"/>
      <c r="R25" s="7">
        <v>0</v>
      </c>
      <c r="S25" s="15"/>
      <c r="T25" s="7">
        <v>0</v>
      </c>
      <c r="U25" s="15"/>
      <c r="V25" s="7">
        <f t="shared" si="2"/>
        <v>-31</v>
      </c>
      <c r="W25" s="15"/>
      <c r="X25" s="135"/>
    </row>
    <row r="26" spans="2:24" ht="12.75" customHeight="1">
      <c r="B26" s="32" t="s">
        <v>213</v>
      </c>
      <c r="C26" s="17"/>
      <c r="D26" s="7">
        <v>0</v>
      </c>
      <c r="E26" s="15"/>
      <c r="F26" s="7">
        <v>-20</v>
      </c>
      <c r="G26" s="15"/>
      <c r="H26" s="7">
        <v>0</v>
      </c>
      <c r="I26" s="15"/>
      <c r="J26" s="7">
        <v>0</v>
      </c>
      <c r="K26" s="15"/>
      <c r="L26" s="7">
        <v>0</v>
      </c>
      <c r="M26" s="15"/>
      <c r="N26" s="7">
        <v>0</v>
      </c>
      <c r="O26" s="15"/>
      <c r="P26" s="7">
        <v>0</v>
      </c>
      <c r="Q26" s="15"/>
      <c r="R26" s="7">
        <v>0</v>
      </c>
      <c r="S26" s="15"/>
      <c r="T26" s="7">
        <v>0</v>
      </c>
      <c r="U26" s="15"/>
      <c r="V26" s="7">
        <f t="shared" si="2"/>
        <v>-20</v>
      </c>
      <c r="W26" s="15"/>
      <c r="X26" s="135"/>
    </row>
    <row r="27" spans="2:24" ht="12.75" customHeight="1">
      <c r="B27" s="32" t="s">
        <v>231</v>
      </c>
      <c r="C27" s="17"/>
      <c r="D27" s="7">
        <v>0</v>
      </c>
      <c r="E27" s="15"/>
      <c r="F27" s="50">
        <v>12</v>
      </c>
      <c r="G27" s="15"/>
      <c r="H27" s="7">
        <v>0</v>
      </c>
      <c r="I27" s="15"/>
      <c r="J27" s="7">
        <v>0</v>
      </c>
      <c r="K27" s="15"/>
      <c r="L27" s="7">
        <v>0</v>
      </c>
      <c r="M27" s="15"/>
      <c r="N27" s="7">
        <v>-12</v>
      </c>
      <c r="O27" s="15"/>
      <c r="P27" s="7">
        <v>0</v>
      </c>
      <c r="Q27" s="15"/>
      <c r="R27" s="7">
        <v>0</v>
      </c>
      <c r="S27" s="15"/>
      <c r="T27" s="7">
        <v>0</v>
      </c>
      <c r="U27" s="15"/>
      <c r="V27" s="7">
        <f t="shared" si="2"/>
        <v>0</v>
      </c>
      <c r="W27" s="15"/>
      <c r="X27" s="135"/>
    </row>
    <row r="28" spans="2:24" ht="12.75" customHeight="1">
      <c r="B28" s="246" t="s">
        <v>170</v>
      </c>
      <c r="C28" s="17"/>
      <c r="D28" s="7">
        <v>0</v>
      </c>
      <c r="E28" s="15"/>
      <c r="F28" s="7">
        <v>-3</v>
      </c>
      <c r="G28" s="15"/>
      <c r="H28" s="7">
        <v>0</v>
      </c>
      <c r="I28" s="15"/>
      <c r="J28" s="7">
        <v>0</v>
      </c>
      <c r="K28" s="15"/>
      <c r="L28" s="7">
        <v>0</v>
      </c>
      <c r="M28" s="15"/>
      <c r="N28" s="7">
        <v>-1</v>
      </c>
      <c r="O28" s="15"/>
      <c r="P28" s="7">
        <v>0</v>
      </c>
      <c r="Q28" s="15"/>
      <c r="R28" s="7">
        <v>0</v>
      </c>
      <c r="S28" s="15"/>
      <c r="T28" s="7">
        <v>0</v>
      </c>
      <c r="U28" s="15"/>
      <c r="V28" s="7">
        <f>D28+F28+H28+J28+L28+N28+P28+R28+T28</f>
        <v>-4</v>
      </c>
      <c r="W28" s="15"/>
      <c r="X28" s="135"/>
    </row>
    <row r="29" spans="2:24" ht="12.75" customHeight="1">
      <c r="B29" s="32" t="s">
        <v>87</v>
      </c>
      <c r="C29" s="17"/>
      <c r="D29" s="7">
        <v>0</v>
      </c>
      <c r="E29" s="15"/>
      <c r="F29" s="7">
        <v>103</v>
      </c>
      <c r="G29" s="15"/>
      <c r="H29" s="7">
        <v>0</v>
      </c>
      <c r="I29" s="15"/>
      <c r="J29" s="7">
        <v>0</v>
      </c>
      <c r="K29" s="15"/>
      <c r="L29" s="7">
        <v>0</v>
      </c>
      <c r="M29" s="15"/>
      <c r="N29" s="7">
        <v>-34</v>
      </c>
      <c r="O29" s="15"/>
      <c r="P29" s="7"/>
      <c r="Q29" s="15"/>
      <c r="R29" s="7">
        <v>0</v>
      </c>
      <c r="S29" s="15"/>
      <c r="T29" s="7">
        <v>0</v>
      </c>
      <c r="U29" s="15"/>
      <c r="V29" s="7">
        <f>D29+F29+H29+J29+L29+N29+P29+R29+T29</f>
        <v>69</v>
      </c>
      <c r="W29" s="15"/>
      <c r="X29" s="135"/>
    </row>
    <row r="30" spans="2:24" ht="12.75" customHeight="1">
      <c r="B30" s="32" t="s">
        <v>66</v>
      </c>
      <c r="C30" s="530"/>
      <c r="D30" s="7">
        <v>0</v>
      </c>
      <c r="E30" s="15"/>
      <c r="F30" s="7">
        <v>0</v>
      </c>
      <c r="G30" s="15"/>
      <c r="H30" s="7">
        <v>0</v>
      </c>
      <c r="I30" s="15"/>
      <c r="J30" s="7">
        <v>0</v>
      </c>
      <c r="K30" s="15"/>
      <c r="L30" s="7">
        <v>0</v>
      </c>
      <c r="M30" s="15"/>
      <c r="N30" s="7">
        <v>24</v>
      </c>
      <c r="O30" s="15"/>
      <c r="P30" s="7">
        <v>0</v>
      </c>
      <c r="Q30" s="15"/>
      <c r="R30" s="7">
        <v>0</v>
      </c>
      <c r="S30" s="15"/>
      <c r="T30" s="7">
        <v>0</v>
      </c>
      <c r="U30" s="15"/>
      <c r="V30" s="7">
        <f t="shared" si="2"/>
        <v>24</v>
      </c>
      <c r="W30" s="15"/>
      <c r="X30" s="135"/>
    </row>
    <row r="31" spans="2:24" ht="12.75" customHeight="1">
      <c r="B31" s="32" t="s">
        <v>214</v>
      </c>
      <c r="C31" s="24"/>
      <c r="D31" s="3">
        <v>0</v>
      </c>
      <c r="E31" s="5"/>
      <c r="F31" s="3">
        <v>0</v>
      </c>
      <c r="G31" s="5"/>
      <c r="H31" s="3">
        <v>-11</v>
      </c>
      <c r="I31" s="5"/>
      <c r="J31" s="3">
        <v>0</v>
      </c>
      <c r="K31" s="5"/>
      <c r="L31" s="3">
        <v>0</v>
      </c>
      <c r="M31" s="5"/>
      <c r="N31" s="3">
        <v>11</v>
      </c>
      <c r="O31" s="5"/>
      <c r="P31" s="3">
        <v>0</v>
      </c>
      <c r="Q31" s="5"/>
      <c r="R31" s="3">
        <v>0</v>
      </c>
      <c r="S31" s="5"/>
      <c r="T31" s="3">
        <v>0</v>
      </c>
      <c r="U31" s="5"/>
      <c r="V31" s="3">
        <f t="shared" ref="V31" si="3">D31+F31+H31+J31+L31+N31+P31+R31+T31</f>
        <v>0</v>
      </c>
      <c r="W31" s="5"/>
      <c r="X31" s="135"/>
    </row>
    <row r="32" spans="2:24" s="248" customFormat="1" ht="12.75" customHeight="1" thickBot="1">
      <c r="B32" s="27" t="s">
        <v>178</v>
      </c>
      <c r="C32" s="249"/>
      <c r="D32" s="250">
        <f>D20+D24+SUM(D25:D31)</f>
        <v>347</v>
      </c>
      <c r="E32" s="250"/>
      <c r="F32" s="250">
        <f>F20+F24+SUM(F25:F31)</f>
        <v>2707</v>
      </c>
      <c r="G32" s="250"/>
      <c r="H32" s="250">
        <f>H20+H24+SUM(H25:H31)</f>
        <v>0</v>
      </c>
      <c r="I32" s="250"/>
      <c r="J32" s="250">
        <f>J20+J24+SUM(J25:J31)</f>
        <v>-3747</v>
      </c>
      <c r="K32" s="250"/>
      <c r="L32" s="250">
        <f>L20+L24+SUM(L25:L31)</f>
        <v>-2219</v>
      </c>
      <c r="M32" s="250"/>
      <c r="N32" s="250">
        <f>N20+N24+SUM(N25:N31)</f>
        <v>479</v>
      </c>
      <c r="O32" s="250"/>
      <c r="P32" s="250">
        <f>P20+P24+SUM(P25:P31)</f>
        <v>5</v>
      </c>
      <c r="Q32" s="250"/>
      <c r="R32" s="250">
        <f>R20+R24+SUM(R25:R31)</f>
        <v>39</v>
      </c>
      <c r="S32" s="250"/>
      <c r="T32" s="250">
        <f>T20+T24+SUM(T25:T31)</f>
        <v>-15</v>
      </c>
      <c r="U32" s="250"/>
      <c r="V32" s="250">
        <f>V20+V24+SUM(V25:V31)</f>
        <v>-2404</v>
      </c>
      <c r="W32" s="402"/>
      <c r="X32" s="247"/>
    </row>
    <row r="33" spans="1:28" s="43" customFormat="1" ht="23.25" customHeight="1">
      <c r="A33" s="231">
        <v>-1</v>
      </c>
      <c r="B33" s="560" t="s">
        <v>224</v>
      </c>
      <c r="C33" s="561"/>
      <c r="D33" s="561"/>
      <c r="E33" s="561"/>
      <c r="F33" s="561"/>
      <c r="G33" s="561"/>
      <c r="H33" s="561"/>
      <c r="I33" s="561"/>
      <c r="J33" s="561"/>
      <c r="K33" s="561"/>
      <c r="L33" s="561"/>
      <c r="M33" s="561"/>
      <c r="N33" s="561"/>
      <c r="O33" s="561"/>
      <c r="P33" s="561"/>
      <c r="Q33" s="561"/>
      <c r="R33" s="561"/>
      <c r="S33" s="561"/>
      <c r="T33" s="561"/>
      <c r="U33" s="561"/>
      <c r="V33" s="561"/>
      <c r="W33" s="46"/>
      <c r="X33" s="136"/>
      <c r="AB33" s="138"/>
    </row>
    <row r="34" spans="1:28" s="43" customFormat="1" ht="12.75" customHeight="1">
      <c r="A34" s="198">
        <v>-2</v>
      </c>
      <c r="B34" s="562" t="s">
        <v>225</v>
      </c>
      <c r="C34" s="562"/>
      <c r="D34" s="562"/>
      <c r="E34" s="562"/>
      <c r="F34" s="562"/>
      <c r="G34" s="562"/>
      <c r="H34" s="562"/>
      <c r="I34" s="562"/>
      <c r="J34" s="562"/>
      <c r="K34" s="562"/>
      <c r="L34" s="562"/>
      <c r="M34" s="562"/>
      <c r="N34" s="562"/>
      <c r="O34" s="562"/>
      <c r="P34" s="562"/>
      <c r="Q34" s="562"/>
      <c r="R34" s="562"/>
      <c r="S34" s="562"/>
      <c r="T34" s="562"/>
      <c r="U34" s="562"/>
      <c r="V34" s="562"/>
      <c r="W34" s="46"/>
      <c r="X34" s="135"/>
    </row>
    <row r="35" spans="1:28" s="43" customFormat="1" ht="12.75" customHeight="1">
      <c r="B35" s="370"/>
      <c r="C35" s="370"/>
      <c r="D35" s="370"/>
      <c r="E35" s="370"/>
      <c r="F35" s="370"/>
      <c r="G35" s="370"/>
      <c r="H35" s="370"/>
      <c r="I35" s="370"/>
      <c r="J35" s="370"/>
      <c r="K35" s="370"/>
      <c r="L35" s="370"/>
      <c r="M35" s="370"/>
      <c r="N35" s="370"/>
      <c r="O35" s="370"/>
      <c r="P35" s="370"/>
      <c r="Q35" s="370"/>
      <c r="R35" s="370"/>
      <c r="S35" s="370"/>
      <c r="T35" s="370"/>
      <c r="U35" s="370"/>
      <c r="V35" s="370"/>
      <c r="W35" s="46"/>
      <c r="X35" s="135"/>
    </row>
    <row r="36" spans="1:28">
      <c r="B36" s="563" t="s">
        <v>165</v>
      </c>
      <c r="C36" s="563"/>
      <c r="D36" s="563"/>
      <c r="E36" s="563"/>
      <c r="F36" s="563"/>
      <c r="G36" s="563"/>
      <c r="H36" s="563"/>
      <c r="I36" s="563"/>
      <c r="J36" s="563"/>
      <c r="K36" s="563"/>
      <c r="L36" s="563"/>
      <c r="M36" s="563"/>
      <c r="N36" s="563"/>
      <c r="O36" s="563"/>
      <c r="P36" s="563"/>
      <c r="Q36" s="563"/>
      <c r="R36" s="563"/>
      <c r="S36" s="563"/>
      <c r="T36" s="563"/>
      <c r="U36" s="563"/>
      <c r="V36" s="563"/>
      <c r="X36" s="135"/>
    </row>
    <row r="37" spans="1:28" ht="15" customHeight="1"/>
    <row r="38" spans="1:28" ht="15" customHeight="1"/>
    <row r="39" spans="1:28" ht="15" customHeight="1"/>
    <row r="40" spans="1:28" ht="15" customHeight="1"/>
    <row r="41" spans="1:28" ht="15" customHeight="1"/>
    <row r="42" spans="1:28" ht="15" customHeight="1"/>
    <row r="43" spans="1:28" ht="15" customHeight="1"/>
    <row r="44" spans="1:28" ht="15" customHeight="1"/>
    <row r="45" spans="1:28" ht="15" customHeight="1"/>
    <row r="46" spans="1:28" ht="15" customHeight="1">
      <c r="B46" s="564"/>
      <c r="C46" s="564"/>
      <c r="D46" s="564"/>
      <c r="E46" s="564"/>
      <c r="F46" s="564"/>
      <c r="G46" s="564"/>
      <c r="H46" s="564"/>
    </row>
    <row r="47" spans="1:28" ht="15" customHeight="1"/>
    <row r="48" spans="1:2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sheetData>
  <mergeCells count="19">
    <mergeCell ref="C7:H7"/>
    <mergeCell ref="J7:L7"/>
    <mergeCell ref="O7:T7"/>
    <mergeCell ref="B4:F4"/>
    <mergeCell ref="C6:V6"/>
    <mergeCell ref="B33:V33"/>
    <mergeCell ref="B34:V34"/>
    <mergeCell ref="B36:V36"/>
    <mergeCell ref="B46:H46"/>
    <mergeCell ref="M8:N8"/>
    <mergeCell ref="O8:P8"/>
    <mergeCell ref="Q8:R8"/>
    <mergeCell ref="S8:T8"/>
    <mergeCell ref="U8:V8"/>
    <mergeCell ref="C8:D8"/>
    <mergeCell ref="E8:F8"/>
    <mergeCell ref="G8:H8"/>
    <mergeCell ref="I8:J8"/>
    <mergeCell ref="K8:L8"/>
  </mergeCells>
  <pageMargins left="0.70866141732283472" right="0.70866141732283472" top="0.74803149606299213" bottom="0.74803149606299213" header="0.31496062992125984" footer="0.31496062992125984"/>
  <pageSetup scale="85" orientation="landscape" r:id="rId1"/>
  <ignoredErrors>
    <ignoredError sqref="V13"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59"/>
  <sheetViews>
    <sheetView view="pageBreakPreview" topLeftCell="A46" zoomScale="120" zoomScaleNormal="100" zoomScaleSheetLayoutView="120" workbookViewId="0">
      <selection activeCell="C39" sqref="C39"/>
    </sheetView>
  </sheetViews>
  <sheetFormatPr defaultColWidth="21.5" defaultRowHeight="12.75"/>
  <cols>
    <col min="1" max="1" width="2.5" style="143" customWidth="1"/>
    <col min="2" max="2" width="75.83203125" style="143" customWidth="1"/>
    <col min="3" max="3" width="10.83203125" style="143" customWidth="1"/>
    <col min="4" max="5" width="14.83203125" style="143" customWidth="1"/>
    <col min="6" max="16384" width="21.5" style="143"/>
  </cols>
  <sheetData>
    <row r="1" spans="2:6" ht="12.75" customHeight="1">
      <c r="B1" s="142" t="s">
        <v>0</v>
      </c>
      <c r="F1" s="168"/>
    </row>
    <row r="2" spans="2:6" ht="12.75" customHeight="1">
      <c r="B2" s="142" t="s">
        <v>1</v>
      </c>
      <c r="C2" s="169"/>
      <c r="F2" s="168"/>
    </row>
    <row r="3" spans="2:6" ht="12.75" customHeight="1">
      <c r="B3" s="29" t="s">
        <v>127</v>
      </c>
      <c r="C3" s="169"/>
      <c r="F3" s="168"/>
    </row>
    <row r="4" spans="2:6" ht="12.75" customHeight="1">
      <c r="B4" s="29" t="s">
        <v>2</v>
      </c>
      <c r="D4" s="141"/>
      <c r="E4" s="141"/>
      <c r="F4" s="168"/>
    </row>
    <row r="5" spans="2:6" ht="12.75" customHeight="1">
      <c r="B5" s="29"/>
      <c r="D5" s="169"/>
      <c r="E5" s="169"/>
      <c r="F5" s="168"/>
    </row>
    <row r="6" spans="2:6" ht="12.75" customHeight="1">
      <c r="B6" s="74"/>
      <c r="C6" s="169"/>
      <c r="D6" s="169"/>
      <c r="E6" s="169"/>
      <c r="F6" s="168"/>
    </row>
    <row r="7" spans="2:6" ht="12.75" customHeight="1">
      <c r="B7" s="397"/>
      <c r="C7" s="154" t="s">
        <v>3</v>
      </c>
      <c r="D7" s="25">
        <v>2023</v>
      </c>
      <c r="E7" s="26">
        <v>2022</v>
      </c>
      <c r="F7" s="168"/>
    </row>
    <row r="8" spans="2:6" ht="12.75" customHeight="1">
      <c r="B8" s="142" t="s">
        <v>4</v>
      </c>
      <c r="C8" s="396"/>
      <c r="D8" s="396"/>
      <c r="E8" s="396"/>
      <c r="F8" s="168"/>
    </row>
    <row r="9" spans="2:6" ht="12.75" customHeight="1">
      <c r="B9" s="29" t="s">
        <v>188</v>
      </c>
      <c r="C9" s="117"/>
      <c r="D9" s="61">
        <v>490</v>
      </c>
      <c r="E9" s="33">
        <v>-128</v>
      </c>
      <c r="F9" s="168"/>
    </row>
    <row r="10" spans="2:6" ht="12.75" customHeight="1">
      <c r="B10" s="29" t="s">
        <v>94</v>
      </c>
      <c r="C10" s="364"/>
      <c r="D10" s="47">
        <v>-45</v>
      </c>
      <c r="E10" s="76">
        <v>-20</v>
      </c>
      <c r="F10" s="168"/>
    </row>
    <row r="11" spans="2:6" ht="12.75" customHeight="1">
      <c r="B11" s="29" t="s">
        <v>5</v>
      </c>
      <c r="C11" s="364"/>
      <c r="D11" s="112"/>
      <c r="E11" s="77"/>
      <c r="F11" s="168"/>
    </row>
    <row r="12" spans="2:6" ht="12.75" customHeight="1">
      <c r="B12" s="78" t="s">
        <v>88</v>
      </c>
      <c r="C12" s="80" t="s">
        <v>232</v>
      </c>
      <c r="D12" s="47">
        <v>431</v>
      </c>
      <c r="E12" s="76">
        <v>415</v>
      </c>
      <c r="F12" s="168"/>
    </row>
    <row r="13" spans="2:6" ht="12.75" customHeight="1">
      <c r="B13" s="79" t="s">
        <v>238</v>
      </c>
      <c r="C13" s="80">
        <v>20</v>
      </c>
      <c r="D13" s="47">
        <v>73</v>
      </c>
      <c r="E13" s="76">
        <v>3</v>
      </c>
      <c r="F13" s="168"/>
    </row>
    <row r="14" spans="2:6" ht="12.75" customHeight="1">
      <c r="B14" s="79" t="s">
        <v>162</v>
      </c>
      <c r="C14" s="80">
        <v>9</v>
      </c>
      <c r="D14" s="47">
        <v>-105</v>
      </c>
      <c r="E14" s="76">
        <v>-123</v>
      </c>
      <c r="F14" s="168"/>
    </row>
    <row r="15" spans="2:6" ht="12.75" customHeight="1">
      <c r="B15" s="79" t="s">
        <v>163</v>
      </c>
      <c r="C15" s="80">
        <v>6</v>
      </c>
      <c r="D15" s="47">
        <v>1</v>
      </c>
      <c r="E15" s="76">
        <v>-1</v>
      </c>
      <c r="F15" s="168"/>
    </row>
    <row r="16" spans="2:6" ht="12.75" customHeight="1">
      <c r="B16" s="79" t="s">
        <v>73</v>
      </c>
      <c r="C16" s="80">
        <v>28</v>
      </c>
      <c r="D16" s="47">
        <v>24</v>
      </c>
      <c r="E16" s="76">
        <v>18</v>
      </c>
      <c r="F16" s="168"/>
    </row>
    <row r="17" spans="2:7" ht="12.75" customHeight="1">
      <c r="B17" s="79" t="s">
        <v>99</v>
      </c>
      <c r="C17" s="80">
        <v>7</v>
      </c>
      <c r="D17" s="47">
        <v>54</v>
      </c>
      <c r="E17" s="76">
        <v>-1</v>
      </c>
      <c r="F17" s="168"/>
    </row>
    <row r="18" spans="2:7" ht="12.75" customHeight="1">
      <c r="B18" s="1" t="s">
        <v>7</v>
      </c>
      <c r="C18" s="80">
        <v>29</v>
      </c>
      <c r="D18" s="47">
        <v>-300</v>
      </c>
      <c r="E18" s="76">
        <v>909</v>
      </c>
      <c r="F18" s="168"/>
    </row>
    <row r="19" spans="2:7" ht="12.75" customHeight="1">
      <c r="B19" s="75" t="s">
        <v>80</v>
      </c>
      <c r="C19" s="365"/>
      <c r="D19" s="113">
        <f>SUM(D9:D18)</f>
        <v>623</v>
      </c>
      <c r="E19" s="81">
        <f>SUM(E9:E18)</f>
        <v>1072</v>
      </c>
      <c r="F19" s="168"/>
    </row>
    <row r="20" spans="2:7" ht="12.75" customHeight="1">
      <c r="B20" s="29" t="s">
        <v>89</v>
      </c>
      <c r="C20" s="366"/>
      <c r="D20" s="47">
        <v>0</v>
      </c>
      <c r="E20" s="76">
        <v>0</v>
      </c>
      <c r="F20" s="168"/>
    </row>
    <row r="21" spans="2:7" ht="12.75" customHeight="1">
      <c r="B21" s="82" t="s">
        <v>81</v>
      </c>
      <c r="C21" s="367"/>
      <c r="D21" s="48">
        <f>D19-D20</f>
        <v>623</v>
      </c>
      <c r="E21" s="83">
        <f>E19-E20</f>
        <v>1072</v>
      </c>
      <c r="F21" s="168"/>
    </row>
    <row r="22" spans="2:7" ht="12.75" customHeight="1">
      <c r="B22" s="75" t="s">
        <v>8</v>
      </c>
      <c r="C22" s="365"/>
      <c r="D22" s="114"/>
      <c r="E22" s="84"/>
    </row>
    <row r="23" spans="2:7" ht="12.75" customHeight="1">
      <c r="B23" s="29" t="s">
        <v>9</v>
      </c>
      <c r="C23" s="366"/>
      <c r="D23" s="47">
        <v>-366</v>
      </c>
      <c r="E23" s="76">
        <v>-355</v>
      </c>
      <c r="F23" s="168"/>
    </row>
    <row r="24" spans="2:7" ht="12.75" customHeight="1">
      <c r="B24" s="29" t="s">
        <v>67</v>
      </c>
      <c r="C24" s="366"/>
      <c r="D24" s="47">
        <v>0</v>
      </c>
      <c r="E24" s="76">
        <v>18</v>
      </c>
      <c r="F24" s="168"/>
    </row>
    <row r="25" spans="2:7" ht="12.75" customHeight="1">
      <c r="B25" s="29" t="s">
        <v>90</v>
      </c>
      <c r="C25" s="80">
        <v>17</v>
      </c>
      <c r="D25" s="47">
        <v>390</v>
      </c>
      <c r="E25" s="76">
        <v>43</v>
      </c>
      <c r="F25" s="168"/>
    </row>
    <row r="26" spans="2:7" ht="12.75" customHeight="1">
      <c r="B26" s="29" t="s">
        <v>185</v>
      </c>
      <c r="C26" s="80"/>
      <c r="D26" s="47">
        <v>133</v>
      </c>
      <c r="E26" s="76">
        <v>0</v>
      </c>
      <c r="F26" s="168"/>
    </row>
    <row r="27" spans="2:7" ht="12.75" customHeight="1">
      <c r="B27" s="29" t="s">
        <v>10</v>
      </c>
      <c r="C27" s="366"/>
      <c r="D27" s="47">
        <v>-39</v>
      </c>
      <c r="E27" s="76">
        <v>-31</v>
      </c>
      <c r="F27" s="168"/>
    </row>
    <row r="28" spans="2:7" ht="12.75" customHeight="1">
      <c r="B28" s="75" t="s">
        <v>82</v>
      </c>
      <c r="C28" s="365"/>
      <c r="D28" s="113">
        <f>SUM(D23:D27)</f>
        <v>118</v>
      </c>
      <c r="E28" s="81">
        <f>SUM(E23:E27)</f>
        <v>-325</v>
      </c>
      <c r="F28" s="168"/>
    </row>
    <row r="29" spans="2:7" ht="12.75" customHeight="1">
      <c r="B29" s="29" t="s">
        <v>91</v>
      </c>
      <c r="C29" s="366"/>
      <c r="D29" s="47">
        <v>-38</v>
      </c>
      <c r="E29" s="76">
        <v>-21</v>
      </c>
      <c r="F29" s="168"/>
    </row>
    <row r="30" spans="2:7" ht="12.75" customHeight="1">
      <c r="B30" s="82" t="s">
        <v>83</v>
      </c>
      <c r="C30" s="367"/>
      <c r="D30" s="48">
        <f>D28-D29</f>
        <v>156</v>
      </c>
      <c r="E30" s="83">
        <f>E28-E29</f>
        <v>-304</v>
      </c>
      <c r="F30" s="168"/>
    </row>
    <row r="31" spans="2:7" ht="12.75" customHeight="1">
      <c r="B31" s="75" t="s">
        <v>11</v>
      </c>
      <c r="C31" s="365"/>
      <c r="D31" s="114"/>
      <c r="E31" s="84"/>
    </row>
    <row r="32" spans="2:7" ht="12.75" customHeight="1">
      <c r="B32" s="29" t="s">
        <v>97</v>
      </c>
      <c r="C32" s="80">
        <v>26</v>
      </c>
      <c r="D32" s="47">
        <v>1478</v>
      </c>
      <c r="E32" s="76">
        <v>0</v>
      </c>
      <c r="F32" s="168"/>
      <c r="G32" s="29"/>
    </row>
    <row r="33" spans="2:6" ht="12.75" customHeight="1">
      <c r="B33" s="29" t="s">
        <v>12</v>
      </c>
      <c r="C33" s="80">
        <v>26</v>
      </c>
      <c r="D33" s="47">
        <v>-1903</v>
      </c>
      <c r="E33" s="76">
        <v>-1058</v>
      </c>
      <c r="F33" s="168"/>
    </row>
    <row r="34" spans="2:6" ht="12.75" customHeight="1">
      <c r="B34" s="85" t="s">
        <v>92</v>
      </c>
      <c r="C34" s="80"/>
      <c r="D34" s="47">
        <v>-36</v>
      </c>
      <c r="E34" s="76">
        <v>-24</v>
      </c>
      <c r="F34" s="168"/>
    </row>
    <row r="35" spans="2:6" ht="12.75" customHeight="1">
      <c r="B35" s="29" t="s">
        <v>76</v>
      </c>
      <c r="C35" s="80">
        <v>27</v>
      </c>
      <c r="D35" s="47">
        <v>-22</v>
      </c>
      <c r="E35" s="76">
        <v>-20</v>
      </c>
      <c r="F35" s="168"/>
    </row>
    <row r="36" spans="2:6" ht="12.75" customHeight="1">
      <c r="B36" s="29" t="s">
        <v>102</v>
      </c>
      <c r="C36" s="80">
        <v>27</v>
      </c>
      <c r="D36" s="47">
        <v>-4</v>
      </c>
      <c r="E36" s="76">
        <v>-2</v>
      </c>
      <c r="F36" s="168"/>
    </row>
    <row r="37" spans="2:6" ht="12.75" customHeight="1">
      <c r="B37" s="29" t="s">
        <v>100</v>
      </c>
      <c r="C37" s="80"/>
      <c r="D37" s="47">
        <v>69</v>
      </c>
      <c r="E37" s="76">
        <v>10</v>
      </c>
      <c r="F37" s="168"/>
    </row>
    <row r="38" spans="2:6" ht="12.75" customHeight="1">
      <c r="B38" s="29" t="s">
        <v>101</v>
      </c>
      <c r="C38" s="80" t="s">
        <v>239</v>
      </c>
      <c r="D38" s="47">
        <v>-20</v>
      </c>
      <c r="E38" s="76">
        <v>-38</v>
      </c>
      <c r="F38" s="168"/>
    </row>
    <row r="39" spans="2:6" ht="12.75" customHeight="1">
      <c r="B39" s="75" t="s">
        <v>84</v>
      </c>
      <c r="C39" s="114"/>
      <c r="D39" s="113">
        <f>SUM(D32:D38)</f>
        <v>-438</v>
      </c>
      <c r="E39" s="81">
        <f>SUM(E32:E38)</f>
        <v>-1132</v>
      </c>
      <c r="F39" s="168"/>
    </row>
    <row r="40" spans="2:6" ht="12.75" customHeight="1">
      <c r="B40" s="29" t="s">
        <v>93</v>
      </c>
      <c r="C40" s="109"/>
      <c r="D40" s="47">
        <v>0</v>
      </c>
      <c r="E40" s="76">
        <v>0</v>
      </c>
      <c r="F40" s="168"/>
    </row>
    <row r="41" spans="2:6" ht="12.75" customHeight="1">
      <c r="B41" s="82" t="s">
        <v>85</v>
      </c>
      <c r="C41" s="170"/>
      <c r="D41" s="48">
        <f>D39-D40</f>
        <v>-438</v>
      </c>
      <c r="E41" s="83">
        <f>E39-E40</f>
        <v>-1132</v>
      </c>
      <c r="F41" s="168"/>
    </row>
    <row r="42" spans="2:6" ht="12.75" customHeight="1">
      <c r="B42" s="86" t="s">
        <v>104</v>
      </c>
      <c r="C42" s="171"/>
      <c r="D42" s="115">
        <v>0</v>
      </c>
      <c r="E42" s="87">
        <v>1</v>
      </c>
      <c r="F42" s="168"/>
    </row>
    <row r="43" spans="2:6" ht="12.75" customHeight="1">
      <c r="B43" s="88" t="s">
        <v>186</v>
      </c>
      <c r="C43" s="89"/>
      <c r="D43" s="49">
        <f>D19+D28+D39+D42</f>
        <v>303</v>
      </c>
      <c r="E43" s="90">
        <f>E19+E28+E39+E42</f>
        <v>-384</v>
      </c>
      <c r="F43" s="168"/>
    </row>
    <row r="44" spans="2:6" ht="12.75" customHeight="1">
      <c r="B44" s="88" t="s">
        <v>217</v>
      </c>
      <c r="C44" s="89">
        <v>12</v>
      </c>
      <c r="D44" s="49">
        <v>1291</v>
      </c>
      <c r="E44" s="90">
        <v>1675</v>
      </c>
      <c r="F44" s="168"/>
    </row>
    <row r="45" spans="2:6" ht="12.75" customHeight="1" thickBot="1">
      <c r="B45" s="91" t="s">
        <v>164</v>
      </c>
      <c r="C45" s="89">
        <v>12</v>
      </c>
      <c r="D45" s="64">
        <f>SUM(D43:D44)</f>
        <v>1594</v>
      </c>
      <c r="E45" s="92">
        <f>SUM(E43:E44)</f>
        <v>1291</v>
      </c>
      <c r="F45" s="168"/>
    </row>
    <row r="46" spans="2:6" ht="12.75" customHeight="1">
      <c r="B46" s="93" t="s">
        <v>218</v>
      </c>
      <c r="C46" s="116"/>
      <c r="D46" s="116"/>
      <c r="E46" s="94"/>
      <c r="F46" s="168"/>
    </row>
    <row r="47" spans="2:6" ht="12.75" customHeight="1">
      <c r="B47" s="79" t="s">
        <v>13</v>
      </c>
      <c r="C47" s="117"/>
      <c r="D47" s="117"/>
      <c r="E47" s="95"/>
      <c r="F47" s="168"/>
    </row>
    <row r="48" spans="2:6" ht="12.75" customHeight="1">
      <c r="B48" s="96" t="s">
        <v>14</v>
      </c>
      <c r="C48" s="117"/>
      <c r="D48" s="61">
        <v>462</v>
      </c>
      <c r="E48" s="33">
        <v>521</v>
      </c>
      <c r="F48" s="168"/>
    </row>
    <row r="49" spans="1:6" ht="12.75" customHeight="1">
      <c r="B49" s="96" t="s">
        <v>15</v>
      </c>
      <c r="C49" s="117"/>
      <c r="D49" s="61">
        <v>13</v>
      </c>
      <c r="E49" s="33">
        <v>10</v>
      </c>
      <c r="F49" s="168"/>
    </row>
    <row r="50" spans="1:6" ht="12.75" customHeight="1">
      <c r="B50" s="79" t="s">
        <v>16</v>
      </c>
      <c r="C50" s="117"/>
      <c r="D50" s="117"/>
      <c r="E50" s="95"/>
      <c r="F50" s="168"/>
    </row>
    <row r="51" spans="1:6" ht="12.75" customHeight="1">
      <c r="B51" s="96" t="s">
        <v>14</v>
      </c>
      <c r="C51" s="117"/>
      <c r="D51" s="61">
        <v>39</v>
      </c>
      <c r="E51" s="33">
        <v>23</v>
      </c>
      <c r="F51" s="168"/>
    </row>
    <row r="52" spans="1:6" ht="12.75" customHeight="1" thickBot="1">
      <c r="B52" s="97" t="s">
        <v>15</v>
      </c>
      <c r="C52" s="66"/>
      <c r="D52" s="66">
        <v>1</v>
      </c>
      <c r="E52" s="172">
        <v>0</v>
      </c>
      <c r="F52" s="168"/>
    </row>
    <row r="53" spans="1:6" s="173" customFormat="1" ht="24" customHeight="1">
      <c r="A53" s="231">
        <v>-1</v>
      </c>
      <c r="B53" s="571" t="s">
        <v>219</v>
      </c>
      <c r="C53" s="572"/>
      <c r="D53" s="572"/>
      <c r="E53" s="572"/>
      <c r="F53" s="130"/>
    </row>
    <row r="54" spans="1:6" s="173" customFormat="1" ht="12.75" customHeight="1">
      <c r="A54" s="198">
        <v>-2</v>
      </c>
      <c r="B54" s="573" t="s">
        <v>220</v>
      </c>
      <c r="C54" s="573"/>
      <c r="D54" s="573"/>
      <c r="E54" s="573"/>
      <c r="F54" s="130"/>
    </row>
    <row r="55" spans="1:6" s="173" customFormat="1" ht="35.25" customHeight="1">
      <c r="A55" s="198">
        <v>-3</v>
      </c>
      <c r="B55" s="573" t="s">
        <v>221</v>
      </c>
      <c r="C55" s="573"/>
      <c r="D55" s="573"/>
      <c r="E55" s="573"/>
      <c r="F55" s="130"/>
    </row>
    <row r="56" spans="1:6" s="173" customFormat="1" ht="35.25" customHeight="1">
      <c r="A56" s="198">
        <v>-4</v>
      </c>
      <c r="B56" s="573" t="s">
        <v>222</v>
      </c>
      <c r="C56" s="573"/>
      <c r="D56" s="573"/>
      <c r="E56" s="573"/>
      <c r="F56" s="130"/>
    </row>
    <row r="57" spans="1:6" s="173" customFormat="1" ht="35.25" customHeight="1">
      <c r="A57" s="198">
        <v>-5</v>
      </c>
      <c r="B57" s="573" t="s">
        <v>223</v>
      </c>
      <c r="C57" s="573"/>
      <c r="D57" s="573"/>
      <c r="E57" s="573"/>
      <c r="F57" s="130"/>
    </row>
    <row r="58" spans="1:6" s="173" customFormat="1">
      <c r="B58" s="371"/>
      <c r="C58" s="371"/>
      <c r="D58" s="371"/>
      <c r="E58" s="371"/>
      <c r="F58" s="130"/>
    </row>
    <row r="59" spans="1:6">
      <c r="B59" s="59" t="s">
        <v>165</v>
      </c>
      <c r="C59" s="59"/>
      <c r="D59" s="146"/>
      <c r="F59" s="168"/>
    </row>
  </sheetData>
  <mergeCells count="5">
    <mergeCell ref="B53:E53"/>
    <mergeCell ref="B54:E54"/>
    <mergeCell ref="B55:E55"/>
    <mergeCell ref="B56:E56"/>
    <mergeCell ref="B57:E57"/>
  </mergeCells>
  <pageMargins left="0.70866141732283472" right="0.70866141732283472" top="0.74803149606299213" bottom="0.74803149606299213" header="0.31496062992125984" footer="0.31496062992125984"/>
  <pageSetup scale="82"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Quarterly</vt:lpstr>
      <vt:lpstr>P&amp;L 5Y</vt:lpstr>
      <vt:lpstr>BS 5Y</vt:lpstr>
      <vt:lpstr>P&amp;L</vt:lpstr>
      <vt:lpstr>Comprehensive Income</vt:lpstr>
      <vt:lpstr>Balance Sheet</vt:lpstr>
      <vt:lpstr>Changes in equity</vt:lpstr>
      <vt:lpstr>Cash Flows</vt:lpstr>
      <vt:lpstr>'Balance Sheet'!Print_Area</vt:lpstr>
      <vt:lpstr>'BS 5Y'!Print_Area</vt:lpstr>
      <vt:lpstr>'Cash Flows'!Print_Area</vt:lpstr>
      <vt:lpstr>'Changes in equity'!Print_Area</vt:lpstr>
      <vt:lpstr>'Comprehensive Income'!Print_Area</vt:lpstr>
      <vt:lpstr>'P&amp;L'!Print_Area</vt:lpstr>
      <vt:lpstr>'P&amp;L 5Y'!Print_Area</vt:lpstr>
      <vt:lpstr>Quarterly!Print_Area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Nathalie Hebert</cp:lastModifiedBy>
  <cp:lastPrinted>2022-10-20T13:29:58Z</cp:lastPrinted>
  <dcterms:created xsi:type="dcterms:W3CDTF">2015-04-28T15:30:46Z</dcterms:created>
  <dcterms:modified xsi:type="dcterms:W3CDTF">2024-02-06T01:49:38Z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